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eide/Desktop/"/>
    </mc:Choice>
  </mc:AlternateContent>
  <xr:revisionPtr revIDLastSave="0" documentId="8_{8FF2A86B-D3ED-3B45-B74A-43A1E26F8D58}" xr6:coauthVersionLast="44" xr6:coauthVersionMax="44" xr10:uidLastSave="{00000000-0000-0000-0000-000000000000}"/>
  <bookViews>
    <workbookView xWindow="0" yWindow="460" windowWidth="40080" windowHeight="19140" xr2:uid="{00000000-000D-0000-FFFF-FFFF00000000}"/>
  </bookViews>
  <sheets>
    <sheet name="2019 EOP Rebates" sheetId="6" r:id="rId1"/>
  </sheets>
  <definedNames>
    <definedName name="_xlnm.Print_Area" localSheetId="0">'2019 EOP Rebates'!$A$3:$K$86</definedName>
    <definedName name="YesNo" localSheetId="0">#REF!</definedName>
    <definedName name="YesNo">#REF!</definedName>
    <definedName name="YN" localSheetId="0">Table22[YesNo]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6" l="1"/>
  <c r="J35" i="6"/>
  <c r="J30" i="6"/>
  <c r="J25" i="6"/>
  <c r="J20" i="6"/>
  <c r="J15" i="6"/>
  <c r="J10" i="6"/>
  <c r="J5" i="6"/>
  <c r="G70" i="6"/>
  <c r="G74" i="6"/>
  <c r="G73" i="6"/>
  <c r="G72" i="6"/>
  <c r="G71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J74" i="6"/>
  <c r="K74" i="6" s="1"/>
  <c r="J73" i="6"/>
  <c r="J72" i="6"/>
  <c r="J71" i="6"/>
  <c r="J70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2" i="6"/>
  <c r="J51" i="6"/>
  <c r="J50" i="6"/>
  <c r="J49" i="6"/>
  <c r="J48" i="6"/>
  <c r="J47" i="6"/>
  <c r="J46" i="6"/>
  <c r="G52" i="6"/>
  <c r="G51" i="6"/>
  <c r="G50" i="6"/>
  <c r="G49" i="6"/>
  <c r="G48" i="6"/>
  <c r="G47" i="6"/>
  <c r="G46" i="6"/>
  <c r="K66" i="6" l="1"/>
  <c r="K51" i="6"/>
  <c r="K48" i="6"/>
  <c r="K60" i="6"/>
  <c r="K47" i="6"/>
  <c r="K71" i="6"/>
  <c r="K50" i="6"/>
  <c r="K52" i="6"/>
  <c r="K72" i="6"/>
  <c r="K46" i="6"/>
  <c r="K73" i="6"/>
  <c r="K49" i="6"/>
  <c r="K57" i="6"/>
  <c r="K63" i="6"/>
  <c r="K70" i="6"/>
  <c r="K58" i="6"/>
  <c r="K56" i="6"/>
  <c r="K64" i="6"/>
  <c r="K65" i="6"/>
  <c r="K59" i="6"/>
  <c r="K67" i="6"/>
  <c r="K61" i="6"/>
  <c r="K62" i="6"/>
  <c r="K55" i="6"/>
  <c r="K53" i="6" l="1"/>
  <c r="K75" i="6"/>
  <c r="K68" i="6"/>
  <c r="K77" i="6" l="1"/>
  <c r="K79" i="6" l="1"/>
  <c r="L77" i="6"/>
  <c r="K81" i="6"/>
</calcChain>
</file>

<file path=xl/sharedStrings.xml><?xml version="1.0" encoding="utf-8"?>
<sst xmlns="http://schemas.openxmlformats.org/spreadsheetml/2006/main" count="159" uniqueCount="88">
  <si>
    <t>Solitare® Herbicide</t>
  </si>
  <si>
    <t>QuickSilver® Herbicide</t>
  </si>
  <si>
    <t>Dismiss® Turf Herbicide</t>
  </si>
  <si>
    <t>Dismiss® CA Turf Herbicide</t>
  </si>
  <si>
    <t>Echelon® 4SC Herbicide</t>
  </si>
  <si>
    <t>Blindside® Herbicide</t>
  </si>
  <si>
    <t>Aria® Insecticide</t>
  </si>
  <si>
    <t>Dismiss® South Herbicide</t>
  </si>
  <si>
    <t>Unit Size</t>
  </si>
  <si>
    <t>0.5 lb</t>
  </si>
  <si>
    <t>64 oz</t>
  </si>
  <si>
    <t>6 oz</t>
  </si>
  <si>
    <t>1 gallon</t>
  </si>
  <si>
    <t>8 oz</t>
  </si>
  <si>
    <t>1 lb</t>
  </si>
  <si>
    <t>160 grams</t>
  </si>
  <si>
    <t>Talstar® Professional</t>
  </si>
  <si>
    <t>2.5 gallon</t>
  </si>
  <si>
    <t>Total Rebate</t>
  </si>
  <si>
    <t>Talstar® Select Insecticide (RUP)</t>
  </si>
  <si>
    <t>Solitare® WSL Herbicide</t>
  </si>
  <si>
    <t>3/4 Gal</t>
  </si>
  <si>
    <t>Herbicide Total</t>
  </si>
  <si>
    <t>Fungicide Total</t>
  </si>
  <si>
    <t>Insectide Total</t>
  </si>
  <si>
    <t>Oct 
# of Units Purchased</t>
  </si>
  <si>
    <t>Triple Crown® T&amp;O Insecticide</t>
  </si>
  <si>
    <t>Qualifying Products</t>
  </si>
  <si>
    <t>No</t>
  </si>
  <si>
    <t>Yes</t>
  </si>
  <si>
    <t>YesNo</t>
  </si>
  <si>
    <t>SKU Number</t>
  </si>
  <si>
    <t>10 oz</t>
  </si>
  <si>
    <t>60 oz</t>
  </si>
  <si>
    <t>12 oz</t>
  </si>
  <si>
    <t>Triple Crown ® Golf Insecticide (RUP)</t>
  </si>
  <si>
    <t>Dismiss® NXT Herbicide</t>
  </si>
  <si>
    <t>Xonerate® 2SC Herbicide</t>
  </si>
  <si>
    <t>Fame® + T Fungicide</t>
  </si>
  <si>
    <t>Number of Units</t>
  </si>
  <si>
    <t xml:space="preserve">          ORDER BY OCTOBER 31 FOR THE BIGGEST SAVINGS.</t>
  </si>
  <si>
    <t>Oct Rebate per Unit</t>
  </si>
  <si>
    <t xml:space="preserve">          VISIT FMCTrueChampions.com 
          for full program details.</t>
  </si>
  <si>
    <t>2019 Early Order Program</t>
  </si>
  <si>
    <t>Regime™ Fungicide</t>
  </si>
  <si>
    <r>
      <t>Fame</t>
    </r>
    <r>
      <rPr>
        <b/>
        <sz val="11"/>
        <color theme="1"/>
        <rFont val="Calibri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SC Fungicide</t>
    </r>
  </si>
  <si>
    <t>Fame® + C Fungicide</t>
  </si>
  <si>
    <t>Agency Price per unit</t>
  </si>
  <si>
    <t>October Total Rebate</t>
  </si>
  <si>
    <t>Nov-Dec Rebate per Unit</t>
  </si>
  <si>
    <t>Nov-Dec
# of Units Purchased</t>
  </si>
  <si>
    <t>EOP Total Rebate</t>
  </si>
  <si>
    <t>Nov-Dec Total Rebate</t>
  </si>
  <si>
    <t xml:space="preserve">RebateLock on Fame® </t>
  </si>
  <si>
    <t>RebateLock on All Agency</t>
  </si>
  <si>
    <t>4 lb</t>
  </si>
  <si>
    <t>16 oz</t>
  </si>
  <si>
    <t>Tee &amp; Green Champion Kit</t>
  </si>
  <si>
    <t>Acres Covered</t>
  </si>
  <si>
    <t>Early Order Agency Price</t>
  </si>
  <si>
    <t>Kit Rebate</t>
  </si>
  <si>
    <t># Kits Purchased</t>
  </si>
  <si>
    <t>Total Kit Rebate</t>
  </si>
  <si>
    <t>Fame® SC Fungicide - 64 oz</t>
  </si>
  <si>
    <t>QuickSilver® Herbicide - 8 oz</t>
  </si>
  <si>
    <t>Dismiss® NXT Herbicide - 10 oz</t>
  </si>
  <si>
    <t>Fairway Champion Kit</t>
  </si>
  <si>
    <t>Complete Champion Kit</t>
  </si>
  <si>
    <t>Foundation Champion Kit</t>
  </si>
  <si>
    <t>California Champion Kit</t>
  </si>
  <si>
    <t>Cool Season Champion Kit</t>
  </si>
  <si>
    <t>Lawn Champion Kit</t>
  </si>
  <si>
    <t>Southeast Lawn Champion Kit</t>
  </si>
  <si>
    <t>Fame® SC Fungicide - 2.5 gallon</t>
  </si>
  <si>
    <t>Fame® SC Fungicide - 16 oz</t>
  </si>
  <si>
    <t>Echelon® Herbicide - 1 gallon</t>
  </si>
  <si>
    <t>464 to 696</t>
  </si>
  <si>
    <t>Solitare® Herbicide - 1lb</t>
  </si>
  <si>
    <t>Dismiss® CA Herbicide - 6 oz</t>
  </si>
  <si>
    <r>
      <t>1000ft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Coverage</t>
    </r>
  </si>
  <si>
    <t>Triple Crown® T&amp;O Insecticide - 1gal</t>
  </si>
  <si>
    <t>Solitare® WSL Herbicide - .75 gallon</t>
  </si>
  <si>
    <t>Talstar® Professional Insecticide - 1 gallon</t>
  </si>
  <si>
    <t>Triple Crown® Golf Insecticide (RUP)  1 gallon</t>
  </si>
  <si>
    <t>Triple Crown® Golf Insecticide (RUP) 1 gallon</t>
  </si>
  <si>
    <t>Blindside® Herbicide - 0.5 lb</t>
  </si>
  <si>
    <t>40 to 53.3</t>
  </si>
  <si>
    <t>928 to 1392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</si>
</sst>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4"/>
      <color rgb="FF04045C"/>
      <name val="Calibri"/>
      <family val="2"/>
      <scheme val="minor"/>
    </font>
    <font>
      <b/>
      <sz val="20"/>
      <color rgb="FF04045C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rgb="FF04045C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AF4B"/>
        <bgColor indexed="64"/>
      </patternFill>
    </fill>
    <fill>
      <patternFill patternType="solid">
        <fgColor rgb="FF8EF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33" borderId="0" xfId="0" applyFill="1"/>
    <xf numFmtId="0" fontId="16" fillId="0" borderId="0" xfId="0" applyFont="1" applyBorder="1" applyAlignment="1">
      <alignment horizontal="center" wrapText="1"/>
    </xf>
    <xf numFmtId="0" fontId="0" fillId="33" borderId="0" xfId="0" applyFill="1" applyBorder="1" applyAlignment="1"/>
    <xf numFmtId="0" fontId="0" fillId="33" borderId="0" xfId="0" applyFill="1" applyBorder="1" applyAlignment="1">
      <alignment horizontal="center"/>
    </xf>
    <xf numFmtId="0" fontId="0" fillId="33" borderId="0" xfId="0" applyFill="1" applyBorder="1"/>
    <xf numFmtId="0" fontId="16" fillId="33" borderId="0" xfId="0" applyFont="1" applyFill="1" applyBorder="1" applyAlignment="1">
      <alignment horizontal="center" wrapText="1"/>
    </xf>
    <xf numFmtId="164" fontId="16" fillId="33" borderId="0" xfId="2" applyNumberFormat="1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vertical="top" wrapText="1"/>
    </xf>
    <xf numFmtId="44" fontId="0" fillId="33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164" fontId="16" fillId="33" borderId="0" xfId="2" applyNumberFormat="1" applyFont="1" applyFill="1" applyBorder="1" applyAlignment="1">
      <alignment horizontal="center"/>
    </xf>
    <xf numFmtId="44" fontId="16" fillId="33" borderId="0" xfId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37" fontId="0" fillId="34" borderId="16" xfId="1" applyNumberFormat="1" applyFont="1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37" fontId="0" fillId="34" borderId="22" xfId="1" applyNumberFormat="1" applyFont="1" applyFill="1" applyBorder="1" applyAlignment="1">
      <alignment horizontal="center"/>
    </xf>
    <xf numFmtId="165" fontId="16" fillId="33" borderId="0" xfId="1" applyNumberFormat="1" applyFont="1" applyFill="1" applyBorder="1" applyAlignment="1">
      <alignment horizontal="center"/>
    </xf>
    <xf numFmtId="165" fontId="16" fillId="33" borderId="10" xfId="1" applyNumberFormat="1" applyFont="1" applyFill="1" applyBorder="1" applyAlignment="1">
      <alignment horizontal="center"/>
    </xf>
    <xf numFmtId="0" fontId="0" fillId="0" borderId="0" xfId="0" applyBorder="1"/>
    <xf numFmtId="165" fontId="16" fillId="33" borderId="0" xfId="2" applyNumberFormat="1" applyFont="1" applyFill="1" applyBorder="1" applyAlignment="1">
      <alignment horizontal="center" wrapText="1"/>
    </xf>
    <xf numFmtId="165" fontId="0" fillId="35" borderId="19" xfId="1" applyNumberFormat="1" applyFont="1" applyFill="1" applyBorder="1" applyAlignment="1">
      <alignment horizontal="center"/>
    </xf>
    <xf numFmtId="165" fontId="0" fillId="35" borderId="23" xfId="1" applyNumberFormat="1" applyFont="1" applyFill="1" applyBorder="1" applyAlignment="1">
      <alignment horizontal="center"/>
    </xf>
    <xf numFmtId="165" fontId="0" fillId="35" borderId="18" xfId="1" applyNumberFormat="1" applyFont="1" applyFill="1" applyBorder="1" applyAlignment="1">
      <alignment horizontal="center"/>
    </xf>
    <xf numFmtId="37" fontId="0" fillId="34" borderId="17" xfId="1" applyNumberFormat="1" applyFont="1" applyFill="1" applyBorder="1" applyAlignment="1">
      <alignment horizontal="center"/>
    </xf>
    <xf numFmtId="44" fontId="16" fillId="33" borderId="1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33" borderId="0" xfId="0" applyFont="1" applyFill="1" applyBorder="1"/>
    <xf numFmtId="0" fontId="0" fillId="33" borderId="0" xfId="0" applyFill="1" applyAlignment="1">
      <alignment horizontal="center"/>
    </xf>
    <xf numFmtId="44" fontId="0" fillId="33" borderId="0" xfId="1" applyFont="1" applyFill="1" applyAlignment="1">
      <alignment horizontal="center"/>
    </xf>
    <xf numFmtId="0" fontId="0" fillId="35" borderId="28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/>
    </xf>
    <xf numFmtId="0" fontId="19" fillId="33" borderId="0" xfId="0" applyFont="1" applyFill="1" applyBorder="1"/>
    <xf numFmtId="0" fontId="19" fillId="33" borderId="0" xfId="0" applyFont="1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29" xfId="0" applyFill="1" applyBorder="1" applyAlignment="1">
      <alignment horizontal="center"/>
    </xf>
    <xf numFmtId="0" fontId="0" fillId="35" borderId="33" xfId="0" applyFill="1" applyBorder="1" applyAlignment="1">
      <alignment horizontal="center"/>
    </xf>
    <xf numFmtId="0" fontId="0" fillId="35" borderId="31" xfId="0" applyFill="1" applyBorder="1" applyAlignment="1">
      <alignment horizontal="center"/>
    </xf>
    <xf numFmtId="37" fontId="0" fillId="34" borderId="31" xfId="1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37" fontId="0" fillId="34" borderId="36" xfId="1" applyNumberFormat="1" applyFont="1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0" fontId="0" fillId="35" borderId="35" xfId="0" applyFill="1" applyBorder="1" applyAlignment="1">
      <alignment horizontal="center"/>
    </xf>
    <xf numFmtId="0" fontId="0" fillId="35" borderId="36" xfId="0" applyFill="1" applyBorder="1" applyAlignment="1">
      <alignment horizontal="center"/>
    </xf>
    <xf numFmtId="44" fontId="17" fillId="33" borderId="0" xfId="1" applyFont="1" applyFill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5" borderId="20" xfId="0" applyFont="1" applyFill="1" applyBorder="1" applyAlignment="1">
      <alignment horizontal="center"/>
    </xf>
    <xf numFmtId="0" fontId="16" fillId="33" borderId="21" xfId="0" applyFont="1" applyFill="1" applyBorder="1" applyAlignment="1">
      <alignment horizontal="center"/>
    </xf>
    <xf numFmtId="0" fontId="16" fillId="35" borderId="25" xfId="0" applyFont="1" applyFill="1" applyBorder="1" applyAlignment="1">
      <alignment horizontal="center"/>
    </xf>
    <xf numFmtId="0" fontId="16" fillId="35" borderId="21" xfId="0" applyFont="1" applyFill="1" applyBorder="1" applyAlignment="1">
      <alignment horizontal="center"/>
    </xf>
    <xf numFmtId="0" fontId="16" fillId="35" borderId="2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5" fontId="22" fillId="33" borderId="15" xfId="0" applyNumberFormat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22" xfId="0" applyFill="1" applyBorder="1" applyAlignment="1">
      <alignment horizontal="center" vertical="center"/>
    </xf>
    <xf numFmtId="0" fontId="16" fillId="35" borderId="21" xfId="0" applyFont="1" applyFill="1" applyBorder="1" applyAlignment="1">
      <alignment horizontal="center" vertical="center"/>
    </xf>
    <xf numFmtId="0" fontId="16" fillId="35" borderId="32" xfId="0" applyFont="1" applyFill="1" applyBorder="1" applyAlignment="1">
      <alignment horizontal="center" vertical="center"/>
    </xf>
    <xf numFmtId="0" fontId="0" fillId="35" borderId="31" xfId="0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/>
    </xf>
    <xf numFmtId="0" fontId="16" fillId="35" borderId="32" xfId="0" applyFont="1" applyFill="1" applyBorder="1" applyAlignment="1">
      <alignment horizontal="center" vertical="center"/>
    </xf>
    <xf numFmtId="165" fontId="0" fillId="34" borderId="17" xfId="1" applyNumberFormat="1" applyFont="1" applyFill="1" applyBorder="1" applyAlignment="1">
      <alignment horizontal="center"/>
    </xf>
    <xf numFmtId="165" fontId="0" fillId="34" borderId="31" xfId="1" applyNumberFormat="1" applyFont="1" applyFill="1" applyBorder="1" applyAlignment="1">
      <alignment horizontal="center"/>
    </xf>
    <xf numFmtId="165" fontId="0" fillId="34" borderId="22" xfId="1" applyNumberFormat="1" applyFont="1" applyFill="1" applyBorder="1" applyAlignment="1">
      <alignment horizontal="center"/>
    </xf>
    <xf numFmtId="165" fontId="0" fillId="35" borderId="17" xfId="0" applyNumberFormat="1" applyFill="1" applyBorder="1" applyAlignment="1">
      <alignment horizontal="center"/>
    </xf>
    <xf numFmtId="165" fontId="0" fillId="35" borderId="31" xfId="0" applyNumberFormat="1" applyFill="1" applyBorder="1" applyAlignment="1">
      <alignment horizontal="center"/>
    </xf>
    <xf numFmtId="165" fontId="0" fillId="35" borderId="16" xfId="0" applyNumberFormat="1" applyFill="1" applyBorder="1" applyAlignment="1">
      <alignment horizontal="center"/>
    </xf>
    <xf numFmtId="165" fontId="0" fillId="35" borderId="22" xfId="0" applyNumberFormat="1" applyFill="1" applyBorder="1" applyAlignment="1">
      <alignment horizontal="center"/>
    </xf>
    <xf numFmtId="165" fontId="0" fillId="34" borderId="16" xfId="1" applyNumberFormat="1" applyFont="1" applyFill="1" applyBorder="1" applyAlignment="1">
      <alignment horizontal="center"/>
    </xf>
    <xf numFmtId="165" fontId="0" fillId="34" borderId="36" xfId="1" applyNumberFormat="1" applyFon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5" fontId="0" fillId="33" borderId="16" xfId="0" applyNumberFormat="1" applyFill="1" applyBorder="1" applyAlignment="1">
      <alignment horizontal="center"/>
    </xf>
    <xf numFmtId="165" fontId="0" fillId="33" borderId="36" xfId="0" applyNumberFormat="1" applyFill="1" applyBorder="1" applyAlignment="1">
      <alignment horizontal="center"/>
    </xf>
    <xf numFmtId="0" fontId="16" fillId="35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35" borderId="25" xfId="0" applyFont="1" applyFill="1" applyBorder="1" applyAlignment="1">
      <alignment horizontal="center" vertical="center" wrapText="1"/>
    </xf>
    <xf numFmtId="3" fontId="0" fillId="35" borderId="16" xfId="0" applyNumberFormat="1" applyFill="1" applyBorder="1" applyAlignment="1">
      <alignment horizontal="center" vertical="center"/>
    </xf>
    <xf numFmtId="3" fontId="0" fillId="35" borderId="22" xfId="0" applyNumberFormat="1" applyFill="1" applyBorder="1" applyAlignment="1">
      <alignment horizontal="center" vertical="center"/>
    </xf>
    <xf numFmtId="165" fontId="20" fillId="39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36" borderId="37" xfId="0" applyFont="1" applyFill="1" applyBorder="1" applyAlignment="1">
      <alignment horizontal="center" vertical="center" wrapText="1"/>
    </xf>
    <xf numFmtId="0" fontId="13" fillId="36" borderId="38" xfId="0" applyFont="1" applyFill="1" applyBorder="1" applyAlignment="1">
      <alignment horizontal="center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 wrapText="1"/>
    </xf>
    <xf numFmtId="44" fontId="13" fillId="36" borderId="26" xfId="1" applyFont="1" applyFill="1" applyBorder="1" applyAlignment="1">
      <alignment horizontal="center" vertical="center" wrapText="1"/>
    </xf>
    <xf numFmtId="164" fontId="13" fillId="36" borderId="26" xfId="2" applyNumberFormat="1" applyFont="1" applyFill="1" applyBorder="1" applyAlignment="1">
      <alignment horizontal="center" vertical="center" wrapText="1"/>
    </xf>
    <xf numFmtId="0" fontId="13" fillId="36" borderId="26" xfId="0" applyFont="1" applyFill="1" applyBorder="1" applyAlignment="1">
      <alignment horizontal="center" vertical="center" wrapText="1"/>
    </xf>
    <xf numFmtId="164" fontId="13" fillId="36" borderId="27" xfId="2" applyNumberFormat="1" applyFont="1" applyFill="1" applyBorder="1" applyAlignment="1">
      <alignment horizontal="center" vertical="center" wrapText="1"/>
    </xf>
    <xf numFmtId="165" fontId="0" fillId="40" borderId="17" xfId="1" applyNumberFormat="1" applyFont="1" applyFill="1" applyBorder="1" applyAlignment="1">
      <alignment horizontal="center"/>
    </xf>
    <xf numFmtId="1" fontId="0" fillId="40" borderId="17" xfId="0" applyNumberFormat="1" applyFill="1" applyBorder="1" applyAlignment="1">
      <alignment horizontal="center"/>
    </xf>
    <xf numFmtId="165" fontId="0" fillId="40" borderId="31" xfId="1" applyNumberFormat="1" applyFont="1" applyFill="1" applyBorder="1" applyAlignment="1">
      <alignment horizontal="center"/>
    </xf>
    <xf numFmtId="1" fontId="0" fillId="40" borderId="31" xfId="0" applyNumberFormat="1" applyFill="1" applyBorder="1" applyAlignment="1">
      <alignment horizontal="center"/>
    </xf>
    <xf numFmtId="165" fontId="0" fillId="40" borderId="16" xfId="1" applyNumberFormat="1" applyFont="1" applyFill="1" applyBorder="1" applyAlignment="1">
      <alignment horizontal="center"/>
    </xf>
    <xf numFmtId="1" fontId="0" fillId="40" borderId="16" xfId="0" applyNumberFormat="1" applyFill="1" applyBorder="1" applyAlignment="1">
      <alignment horizontal="center"/>
    </xf>
    <xf numFmtId="165" fontId="0" fillId="40" borderId="22" xfId="1" applyNumberFormat="1" applyFont="1" applyFill="1" applyBorder="1" applyAlignment="1">
      <alignment horizontal="center"/>
    </xf>
    <xf numFmtId="1" fontId="0" fillId="40" borderId="22" xfId="0" applyNumberFormat="1" applyFill="1" applyBorder="1" applyAlignment="1">
      <alignment horizontal="center"/>
    </xf>
    <xf numFmtId="0" fontId="24" fillId="41" borderId="0" xfId="0" applyFont="1" applyFill="1" applyAlignment="1">
      <alignment horizontal="left" vertical="center"/>
    </xf>
    <xf numFmtId="0" fontId="31" fillId="0" borderId="0" xfId="0" applyFont="1"/>
    <xf numFmtId="0" fontId="0" fillId="35" borderId="3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5" fontId="0" fillId="37" borderId="31" xfId="1" applyNumberFormat="1" applyFont="1" applyFill="1" applyBorder="1" applyAlignment="1">
      <alignment horizontal="center" vertical="center"/>
    </xf>
    <xf numFmtId="165" fontId="0" fillId="37" borderId="31" xfId="0" applyNumberFormat="1" applyFill="1" applyBorder="1" applyAlignment="1">
      <alignment horizontal="center" vertical="center"/>
    </xf>
    <xf numFmtId="165" fontId="0" fillId="37" borderId="16" xfId="0" applyNumberFormat="1" applyFill="1" applyBorder="1" applyAlignment="1">
      <alignment horizontal="center" vertical="center"/>
    </xf>
    <xf numFmtId="165" fontId="0" fillId="37" borderId="22" xfId="0" applyNumberFormat="1" applyFill="1" applyBorder="1" applyAlignment="1">
      <alignment horizontal="center" vertical="center"/>
    </xf>
    <xf numFmtId="0" fontId="0" fillId="37" borderId="31" xfId="1" applyNumberFormat="1" applyFont="1" applyFill="1" applyBorder="1" applyAlignment="1">
      <alignment horizontal="center" vertical="center"/>
    </xf>
    <xf numFmtId="0" fontId="0" fillId="37" borderId="31" xfId="0" applyNumberFormat="1" applyFill="1" applyBorder="1" applyAlignment="1">
      <alignment horizontal="center" vertical="center"/>
    </xf>
    <xf numFmtId="0" fontId="0" fillId="37" borderId="16" xfId="0" applyNumberFormat="1" applyFill="1" applyBorder="1" applyAlignment="1">
      <alignment horizontal="center" vertical="center"/>
    </xf>
    <xf numFmtId="0" fontId="0" fillId="37" borderId="22" xfId="0" applyNumberFormat="1" applyFill="1" applyBorder="1" applyAlignment="1">
      <alignment horizontal="center" vertical="center"/>
    </xf>
    <xf numFmtId="165" fontId="0" fillId="35" borderId="31" xfId="1" applyNumberFormat="1" applyFont="1" applyFill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44" fontId="13" fillId="36" borderId="38" xfId="1" applyFont="1" applyFill="1" applyBorder="1" applyAlignment="1">
      <alignment horizontal="center" vertical="center" wrapText="1"/>
    </xf>
    <xf numFmtId="0" fontId="0" fillId="36" borderId="38" xfId="0" applyFill="1" applyBorder="1" applyAlignment="1">
      <alignment horizontal="center" vertical="center"/>
    </xf>
    <xf numFmtId="0" fontId="13" fillId="36" borderId="39" xfId="0" applyFont="1" applyFill="1" applyBorder="1" applyAlignment="1">
      <alignment horizontal="center" vertical="center" wrapText="1"/>
    </xf>
    <xf numFmtId="0" fontId="13" fillId="36" borderId="42" xfId="0" applyFont="1" applyFill="1" applyBorder="1" applyAlignment="1">
      <alignment horizontal="center" vertical="center" wrapText="1"/>
    </xf>
    <xf numFmtId="164" fontId="13" fillId="36" borderId="39" xfId="2" applyNumberFormat="1" applyFont="1" applyFill="1" applyBorder="1" applyAlignment="1">
      <alignment horizontal="center" vertical="center" wrapText="1"/>
    </xf>
    <xf numFmtId="0" fontId="0" fillId="36" borderId="15" xfId="0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3" fillId="38" borderId="13" xfId="0" applyFont="1" applyFill="1" applyBorder="1" applyAlignment="1">
      <alignment horizontal="center" vertical="center" wrapText="1"/>
    </xf>
    <xf numFmtId="0" fontId="30" fillId="38" borderId="14" xfId="0" applyFont="1" applyFill="1" applyBorder="1" applyAlignment="1">
      <alignment horizontal="center" vertical="center" wrapText="1"/>
    </xf>
    <xf numFmtId="0" fontId="16" fillId="35" borderId="34" xfId="0" applyFont="1" applyFill="1" applyBorder="1" applyAlignment="1">
      <alignment horizontal="center" vertical="center"/>
    </xf>
    <xf numFmtId="0" fontId="16" fillId="35" borderId="41" xfId="0" applyFont="1" applyFill="1" applyBorder="1" applyAlignment="1">
      <alignment horizontal="center" vertical="center"/>
    </xf>
    <xf numFmtId="0" fontId="16" fillId="35" borderId="32" xfId="0" applyFont="1" applyFill="1" applyBorder="1" applyAlignment="1">
      <alignment horizontal="center" vertical="center"/>
    </xf>
    <xf numFmtId="0" fontId="28" fillId="39" borderId="13" xfId="0" applyFont="1" applyFill="1" applyBorder="1" applyAlignment="1">
      <alignment horizontal="center" vertical="center" wrapText="1"/>
    </xf>
    <xf numFmtId="0" fontId="29" fillId="39" borderId="14" xfId="0" applyFont="1" applyFill="1" applyBorder="1" applyAlignment="1">
      <alignment horizontal="center" vertical="center" wrapText="1"/>
    </xf>
    <xf numFmtId="0" fontId="16" fillId="35" borderId="21" xfId="0" applyFont="1" applyFill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/>
    </xf>
    <xf numFmtId="0" fontId="24" fillId="41" borderId="0" xfId="0" applyFont="1" applyFill="1" applyAlignment="1">
      <alignment horizontal="left" vertical="center"/>
    </xf>
    <xf numFmtId="0" fontId="23" fillId="41" borderId="0" xfId="0" applyFont="1" applyFill="1" applyAlignment="1">
      <alignment horizontal="left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ill>
        <patternFill>
          <fgColor rgb="FF99CC00"/>
          <bgColor rgb="FF8EF000"/>
        </patternFill>
      </fill>
    </dxf>
    <dxf>
      <font>
        <color theme="0"/>
      </font>
      <fill>
        <patternFill>
          <bgColor rgb="FF33AF4B"/>
        </patternFill>
      </fill>
    </dxf>
    <dxf>
      <font>
        <color theme="0"/>
      </font>
      <fill>
        <patternFill>
          <bgColor rgb="FF8EE6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DC323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1" tint="0.1499679555650502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EF000"/>
      <color rgb="FF8EE600"/>
      <color rgb="FFCCFF33"/>
      <color rgb="FF99CC00"/>
      <color rgb="FF33AF4B"/>
      <color rgb="FF04045C"/>
      <color rgb="FF00CC00"/>
      <color rgb="FF009900"/>
      <color rgb="FF33CC33"/>
      <color rgb="FF53D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392906</xdr:colOff>
      <xdr:row>1</xdr:row>
      <xdr:rowOff>59531</xdr:rowOff>
    </xdr:from>
    <xdr:to>
      <xdr:col>9</xdr:col>
      <xdr:colOff>164306</xdr:colOff>
      <xdr:row>2</xdr:row>
      <xdr:rowOff>130969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8C7DF-3A2E-445C-9F51-7FE2B9F8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6181" y="888206"/>
          <a:ext cx="1390650" cy="47148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333374</xdr:colOff>
      <xdr:row>74</xdr:row>
      <xdr:rowOff>142876</xdr:rowOff>
    </xdr:from>
    <xdr:to>
      <xdr:col>6</xdr:col>
      <xdr:colOff>197732</xdr:colOff>
      <xdr:row>84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A32AF8-6135-4513-8884-4B119D1C9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107" b="10084"/>
        <a:stretch/>
      </xdr:blipFill>
      <xdr:spPr>
        <a:xfrm>
          <a:off x="333374" y="20621626"/>
          <a:ext cx="5969883" cy="328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044B13-189D-42E2-9EFC-961C4526AC4B}" name="Table22" displayName="Table22" ref="D95:D97" totalsRowShown="0" headerRowDxfId="2" dataDxfId="1" headerRowCellStyle="Currency" dataCellStyle="Currency">
  <autoFilter ref="D95:D97" xr:uid="{00000000-0009-0000-0100-000002000000}"/>
  <tableColumns count="1">
    <tableColumn id="1" xr3:uid="{F60AB24D-1534-42DD-A253-08FA976E5110}" name="YesNo" data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C93E-BEDF-499E-B4AE-511B14CC9A3E}">
  <sheetPr>
    <tabColor rgb="FF00B050"/>
    <pageSetUpPr fitToPage="1"/>
  </sheetPr>
  <dimension ref="A1:L97"/>
  <sheetViews>
    <sheetView showGridLines="0" tabSelected="1" zoomScale="90" zoomScaleNormal="90" zoomScaleSheetLayoutView="50" workbookViewId="0">
      <selection activeCell="H5" sqref="H5:I7"/>
    </sheetView>
  </sheetViews>
  <sheetFormatPr baseColWidth="10" defaultColWidth="8.83203125" defaultRowHeight="15" x14ac:dyDescent="0.2"/>
  <cols>
    <col min="1" max="1" width="33.1640625" customWidth="1"/>
    <col min="2" max="2" width="11.83203125" bestFit="1" customWidth="1"/>
    <col min="3" max="3" width="12.5" style="3" customWidth="1"/>
    <col min="4" max="4" width="12.6640625" style="14" bestFit="1" customWidth="1"/>
    <col min="5" max="5" width="11.33203125" style="3" bestFit="1" customWidth="1"/>
    <col min="6" max="7" width="10.1640625" style="3" customWidth="1"/>
    <col min="8" max="8" width="12.6640625" style="3" customWidth="1"/>
    <col min="9" max="10" width="11.5" style="3" customWidth="1"/>
    <col min="11" max="11" width="15.6640625" style="14" customWidth="1"/>
    <col min="12" max="12" width="12.83203125" style="3" bestFit="1" customWidth="1"/>
  </cols>
  <sheetData>
    <row r="1" spans="1:12" ht="65.25" customHeight="1" x14ac:dyDescent="0.2">
      <c r="A1" s="150" t="s">
        <v>40</v>
      </c>
      <c r="B1" s="150"/>
      <c r="C1" s="150"/>
      <c r="D1" s="150"/>
      <c r="E1" s="150"/>
      <c r="F1" s="150"/>
      <c r="G1" s="113"/>
      <c r="H1" s="151" t="s">
        <v>42</v>
      </c>
      <c r="I1" s="151"/>
      <c r="J1" s="151"/>
      <c r="K1" s="151"/>
    </row>
    <row r="2" spans="1:12" ht="31" x14ac:dyDescent="0.35">
      <c r="A2" s="114" t="s">
        <v>43</v>
      </c>
    </row>
    <row r="3" spans="1:12" ht="16" thickBot="1" x14ac:dyDescent="0.25"/>
    <row r="4" spans="1:12" ht="33" thickBot="1" x14ac:dyDescent="0.25">
      <c r="A4" s="97" t="s">
        <v>57</v>
      </c>
      <c r="B4" s="98" t="s">
        <v>31</v>
      </c>
      <c r="C4" s="98" t="s">
        <v>39</v>
      </c>
      <c r="D4" s="98" t="s">
        <v>58</v>
      </c>
      <c r="E4" s="132" t="s">
        <v>59</v>
      </c>
      <c r="F4" s="133"/>
      <c r="G4" s="98" t="s">
        <v>60</v>
      </c>
      <c r="H4" s="134" t="s">
        <v>61</v>
      </c>
      <c r="I4" s="135"/>
      <c r="J4" s="136" t="s">
        <v>62</v>
      </c>
      <c r="K4" s="137"/>
      <c r="L4" s="91"/>
    </row>
    <row r="5" spans="1:12" ht="21.75" customHeight="1" x14ac:dyDescent="0.2">
      <c r="A5" s="71" t="s">
        <v>63</v>
      </c>
      <c r="B5" s="115">
        <v>10079179</v>
      </c>
      <c r="C5" s="72">
        <v>4</v>
      </c>
      <c r="D5" s="72">
        <v>16</v>
      </c>
      <c r="E5" s="118">
        <v>7100</v>
      </c>
      <c r="F5" s="119"/>
      <c r="G5" s="118">
        <v>1120</v>
      </c>
      <c r="H5" s="122"/>
      <c r="I5" s="123"/>
      <c r="J5" s="126">
        <f>H5*G5</f>
        <v>0</v>
      </c>
      <c r="K5" s="127"/>
    </row>
    <row r="6" spans="1:12" ht="31.5" customHeight="1" x14ac:dyDescent="0.2">
      <c r="A6" s="87" t="s">
        <v>84</v>
      </c>
      <c r="B6" s="116"/>
      <c r="C6" s="68">
        <v>4</v>
      </c>
      <c r="D6" s="68">
        <v>14.6</v>
      </c>
      <c r="E6" s="120"/>
      <c r="F6" s="120"/>
      <c r="G6" s="120"/>
      <c r="H6" s="124"/>
      <c r="I6" s="124"/>
      <c r="J6" s="128"/>
      <c r="K6" s="129"/>
    </row>
    <row r="7" spans="1:12" ht="21.75" customHeight="1" thickBot="1" x14ac:dyDescent="0.25">
      <c r="A7" s="61" t="s">
        <v>64</v>
      </c>
      <c r="B7" s="117"/>
      <c r="C7" s="69">
        <v>12</v>
      </c>
      <c r="D7" s="69">
        <v>14.3</v>
      </c>
      <c r="E7" s="121"/>
      <c r="F7" s="121"/>
      <c r="G7" s="121"/>
      <c r="H7" s="125"/>
      <c r="I7" s="125"/>
      <c r="J7" s="130"/>
      <c r="K7" s="131"/>
    </row>
    <row r="8" spans="1:12" ht="21.75" customHeight="1" thickBot="1" x14ac:dyDescent="0.25"/>
    <row r="9" spans="1:12" ht="30.75" customHeight="1" thickBot="1" x14ac:dyDescent="0.25">
      <c r="A9" s="97" t="s">
        <v>66</v>
      </c>
      <c r="B9" s="98" t="s">
        <v>31</v>
      </c>
      <c r="C9" s="98" t="s">
        <v>39</v>
      </c>
      <c r="D9" s="98" t="s">
        <v>58</v>
      </c>
      <c r="E9" s="132" t="s">
        <v>59</v>
      </c>
      <c r="F9" s="133"/>
      <c r="G9" s="98" t="s">
        <v>60</v>
      </c>
      <c r="H9" s="134" t="s">
        <v>61</v>
      </c>
      <c r="I9" s="135"/>
      <c r="J9" s="136" t="s">
        <v>62</v>
      </c>
      <c r="K9" s="137"/>
    </row>
    <row r="10" spans="1:12" ht="33" customHeight="1" x14ac:dyDescent="0.2">
      <c r="A10" s="87" t="s">
        <v>84</v>
      </c>
      <c r="B10" s="115">
        <v>10079184</v>
      </c>
      <c r="C10" s="72">
        <v>8</v>
      </c>
      <c r="D10" s="72">
        <v>29.3</v>
      </c>
      <c r="E10" s="118">
        <v>13300</v>
      </c>
      <c r="F10" s="119"/>
      <c r="G10" s="118">
        <v>2100</v>
      </c>
      <c r="H10" s="122"/>
      <c r="I10" s="123"/>
      <c r="J10" s="126">
        <f>H10*G10</f>
        <v>0</v>
      </c>
      <c r="K10" s="127"/>
    </row>
    <row r="11" spans="1:12" ht="19.5" customHeight="1" x14ac:dyDescent="0.2">
      <c r="A11" s="71" t="s">
        <v>73</v>
      </c>
      <c r="B11" s="116"/>
      <c r="C11" s="68">
        <v>2</v>
      </c>
      <c r="D11" s="68" t="s">
        <v>86</v>
      </c>
      <c r="E11" s="120"/>
      <c r="F11" s="120"/>
      <c r="G11" s="120"/>
      <c r="H11" s="124"/>
      <c r="I11" s="124"/>
      <c r="J11" s="128"/>
      <c r="K11" s="129"/>
    </row>
    <row r="12" spans="1:12" ht="21.75" customHeight="1" thickBot="1" x14ac:dyDescent="0.25">
      <c r="A12" s="61" t="s">
        <v>65</v>
      </c>
      <c r="B12" s="117"/>
      <c r="C12" s="69">
        <v>8</v>
      </c>
      <c r="D12" s="69">
        <v>16</v>
      </c>
      <c r="E12" s="121"/>
      <c r="F12" s="121"/>
      <c r="G12" s="121"/>
      <c r="H12" s="125"/>
      <c r="I12" s="125"/>
      <c r="J12" s="130"/>
      <c r="K12" s="131"/>
    </row>
    <row r="13" spans="1:12" ht="21.75" customHeight="1" thickBot="1" x14ac:dyDescent="0.25">
      <c r="A13" s="67"/>
      <c r="B13" s="88"/>
      <c r="C13" s="88"/>
      <c r="D13" s="88"/>
      <c r="E13" s="89"/>
      <c r="F13" s="89"/>
      <c r="G13" s="89"/>
      <c r="H13" s="90"/>
      <c r="I13" s="90"/>
      <c r="J13" s="89"/>
      <c r="K13" s="89"/>
    </row>
    <row r="14" spans="1:12" ht="32.25" customHeight="1" thickBot="1" x14ac:dyDescent="0.25">
      <c r="A14" s="97" t="s">
        <v>67</v>
      </c>
      <c r="B14" s="98" t="s">
        <v>31</v>
      </c>
      <c r="C14" s="98" t="s">
        <v>39</v>
      </c>
      <c r="D14" s="98" t="s">
        <v>58</v>
      </c>
      <c r="E14" s="132" t="s">
        <v>59</v>
      </c>
      <c r="F14" s="133"/>
      <c r="G14" s="98" t="s">
        <v>60</v>
      </c>
      <c r="H14" s="134" t="s">
        <v>61</v>
      </c>
      <c r="I14" s="135"/>
      <c r="J14" s="136" t="s">
        <v>62</v>
      </c>
      <c r="K14" s="137"/>
    </row>
    <row r="15" spans="1:12" ht="21.75" customHeight="1" x14ac:dyDescent="0.2">
      <c r="A15" s="71" t="s">
        <v>74</v>
      </c>
      <c r="B15" s="115">
        <v>10079181</v>
      </c>
      <c r="C15" s="72">
        <v>8</v>
      </c>
      <c r="D15" s="72">
        <v>8</v>
      </c>
      <c r="E15" s="118">
        <v>6900</v>
      </c>
      <c r="F15" s="119"/>
      <c r="G15" s="118">
        <v>1100</v>
      </c>
      <c r="H15" s="122"/>
      <c r="I15" s="123"/>
      <c r="J15" s="126">
        <f>H15*G15</f>
        <v>0</v>
      </c>
      <c r="K15" s="127"/>
    </row>
    <row r="16" spans="1:12" ht="31.5" customHeight="1" x14ac:dyDescent="0.2">
      <c r="A16" s="87" t="s">
        <v>83</v>
      </c>
      <c r="B16" s="116"/>
      <c r="C16" s="68">
        <v>8</v>
      </c>
      <c r="D16" s="68">
        <v>29.3</v>
      </c>
      <c r="E16" s="120"/>
      <c r="F16" s="120"/>
      <c r="G16" s="120"/>
      <c r="H16" s="124"/>
      <c r="I16" s="124"/>
      <c r="J16" s="128"/>
      <c r="K16" s="129"/>
    </row>
    <row r="17" spans="1:11" ht="21.75" customHeight="1" thickBot="1" x14ac:dyDescent="0.25">
      <c r="A17" s="61" t="s">
        <v>75</v>
      </c>
      <c r="B17" s="117"/>
      <c r="C17" s="69">
        <v>8</v>
      </c>
      <c r="D17" s="69">
        <v>28.4</v>
      </c>
      <c r="E17" s="121"/>
      <c r="F17" s="121"/>
      <c r="G17" s="121"/>
      <c r="H17" s="125"/>
      <c r="I17" s="125"/>
      <c r="J17" s="130"/>
      <c r="K17" s="131"/>
    </row>
    <row r="18" spans="1:11" ht="21.75" customHeight="1" thickBot="1" x14ac:dyDescent="0.25">
      <c r="A18" s="67"/>
      <c r="B18" s="88"/>
      <c r="C18" s="88"/>
      <c r="D18" s="88"/>
      <c r="E18" s="89"/>
      <c r="F18" s="89"/>
      <c r="G18" s="89"/>
      <c r="H18" s="90"/>
      <c r="I18" s="90"/>
      <c r="J18" s="89"/>
      <c r="K18" s="89"/>
    </row>
    <row r="19" spans="1:11" ht="33.75" customHeight="1" thickBot="1" x14ac:dyDescent="0.25">
      <c r="A19" s="97" t="s">
        <v>68</v>
      </c>
      <c r="B19" s="98" t="s">
        <v>31</v>
      </c>
      <c r="C19" s="98" t="s">
        <v>39</v>
      </c>
      <c r="D19" s="98" t="s">
        <v>58</v>
      </c>
      <c r="E19" s="132" t="s">
        <v>59</v>
      </c>
      <c r="F19" s="133"/>
      <c r="G19" s="98" t="s">
        <v>60</v>
      </c>
      <c r="H19" s="134" t="s">
        <v>61</v>
      </c>
      <c r="I19" s="135"/>
      <c r="J19" s="136" t="s">
        <v>62</v>
      </c>
      <c r="K19" s="137"/>
    </row>
    <row r="20" spans="1:11" ht="21.75" customHeight="1" x14ac:dyDescent="0.2">
      <c r="A20" s="87" t="s">
        <v>77</v>
      </c>
      <c r="B20" s="115">
        <v>10079185</v>
      </c>
      <c r="C20" s="72">
        <v>6</v>
      </c>
      <c r="D20" s="72">
        <v>6</v>
      </c>
      <c r="E20" s="118">
        <v>4350</v>
      </c>
      <c r="F20" s="119"/>
      <c r="G20" s="118">
        <v>690</v>
      </c>
      <c r="H20" s="122"/>
      <c r="I20" s="123"/>
      <c r="J20" s="126">
        <f>H20*G20</f>
        <v>0</v>
      </c>
      <c r="K20" s="127"/>
    </row>
    <row r="21" spans="1:11" ht="31.5" customHeight="1" x14ac:dyDescent="0.2">
      <c r="A21" s="87" t="s">
        <v>83</v>
      </c>
      <c r="B21" s="116"/>
      <c r="C21" s="68">
        <v>4</v>
      </c>
      <c r="D21" s="68">
        <v>14.6</v>
      </c>
      <c r="E21" s="120"/>
      <c r="F21" s="120"/>
      <c r="G21" s="120"/>
      <c r="H21" s="124"/>
      <c r="I21" s="124"/>
      <c r="J21" s="128"/>
      <c r="K21" s="129"/>
    </row>
    <row r="22" spans="1:11" ht="21.75" customHeight="1" thickBot="1" x14ac:dyDescent="0.25">
      <c r="A22" s="61" t="s">
        <v>75</v>
      </c>
      <c r="B22" s="117"/>
      <c r="C22" s="69">
        <v>8</v>
      </c>
      <c r="D22" s="69">
        <v>28.4</v>
      </c>
      <c r="E22" s="121"/>
      <c r="F22" s="121"/>
      <c r="G22" s="121"/>
      <c r="H22" s="125"/>
      <c r="I22" s="125"/>
      <c r="J22" s="130"/>
      <c r="K22" s="131"/>
    </row>
    <row r="23" spans="1:11" ht="21.75" customHeight="1" thickBot="1" x14ac:dyDescent="0.25">
      <c r="A23" s="67"/>
      <c r="B23" s="88"/>
      <c r="C23" s="88"/>
      <c r="D23" s="88"/>
      <c r="E23" s="89"/>
      <c r="F23" s="89"/>
      <c r="G23" s="89"/>
      <c r="H23" s="90"/>
      <c r="I23" s="90"/>
      <c r="J23" s="89"/>
      <c r="K23" s="89"/>
    </row>
    <row r="24" spans="1:11" ht="31.5" customHeight="1" thickBot="1" x14ac:dyDescent="0.25">
      <c r="A24" s="97" t="s">
        <v>69</v>
      </c>
      <c r="B24" s="98" t="s">
        <v>31</v>
      </c>
      <c r="C24" s="98" t="s">
        <v>39</v>
      </c>
      <c r="D24" s="98" t="s">
        <v>58</v>
      </c>
      <c r="E24" s="132" t="s">
        <v>59</v>
      </c>
      <c r="F24" s="133"/>
      <c r="G24" s="98" t="s">
        <v>60</v>
      </c>
      <c r="H24" s="134" t="s">
        <v>61</v>
      </c>
      <c r="I24" s="135"/>
      <c r="J24" s="136" t="s">
        <v>62</v>
      </c>
      <c r="K24" s="137"/>
    </row>
    <row r="25" spans="1:11" ht="21.75" customHeight="1" x14ac:dyDescent="0.2">
      <c r="A25" s="74" t="s">
        <v>63</v>
      </c>
      <c r="B25" s="115">
        <v>10079180</v>
      </c>
      <c r="C25" s="72">
        <v>4</v>
      </c>
      <c r="D25" s="72">
        <v>16</v>
      </c>
      <c r="E25" s="118">
        <v>6400</v>
      </c>
      <c r="F25" s="119"/>
      <c r="G25" s="118">
        <v>1000</v>
      </c>
      <c r="H25" s="122"/>
      <c r="I25" s="123"/>
      <c r="J25" s="126">
        <f>H25*G25</f>
        <v>0</v>
      </c>
      <c r="K25" s="127"/>
    </row>
    <row r="26" spans="1:11" ht="21.75" customHeight="1" x14ac:dyDescent="0.2">
      <c r="A26" s="71" t="s">
        <v>78</v>
      </c>
      <c r="B26" s="116"/>
      <c r="C26" s="68">
        <v>12</v>
      </c>
      <c r="D26" s="68">
        <v>12</v>
      </c>
      <c r="E26" s="120"/>
      <c r="F26" s="120"/>
      <c r="G26" s="120"/>
      <c r="H26" s="124"/>
      <c r="I26" s="124"/>
      <c r="J26" s="128"/>
      <c r="K26" s="129"/>
    </row>
    <row r="27" spans="1:11" ht="21.75" customHeight="1" thickBot="1" x14ac:dyDescent="0.25">
      <c r="A27" s="61" t="s">
        <v>64</v>
      </c>
      <c r="B27" s="117"/>
      <c r="C27" s="69">
        <v>8</v>
      </c>
      <c r="D27" s="69">
        <v>9.6</v>
      </c>
      <c r="E27" s="121"/>
      <c r="F27" s="121"/>
      <c r="G27" s="121"/>
      <c r="H27" s="125"/>
      <c r="I27" s="125"/>
      <c r="J27" s="130"/>
      <c r="K27" s="131"/>
    </row>
    <row r="28" spans="1:11" ht="21.75" customHeight="1" thickBot="1" x14ac:dyDescent="0.25">
      <c r="A28" s="67"/>
      <c r="B28" s="88"/>
      <c r="C28" s="88"/>
      <c r="D28" s="88"/>
      <c r="E28" s="89"/>
      <c r="F28" s="89"/>
      <c r="G28" s="89"/>
      <c r="H28" s="90"/>
      <c r="I28" s="90"/>
      <c r="J28" s="89"/>
      <c r="K28" s="89"/>
    </row>
    <row r="29" spans="1:11" ht="35.25" customHeight="1" thickBot="1" x14ac:dyDescent="0.25">
      <c r="A29" s="97" t="s">
        <v>70</v>
      </c>
      <c r="B29" s="98" t="s">
        <v>31</v>
      </c>
      <c r="C29" s="98" t="s">
        <v>39</v>
      </c>
      <c r="D29" s="98" t="s">
        <v>79</v>
      </c>
      <c r="E29" s="132" t="s">
        <v>59</v>
      </c>
      <c r="F29" s="133"/>
      <c r="G29" s="98" t="s">
        <v>60</v>
      </c>
      <c r="H29" s="134" t="s">
        <v>61</v>
      </c>
      <c r="I29" s="135"/>
      <c r="J29" s="136" t="s">
        <v>62</v>
      </c>
      <c r="K29" s="137"/>
    </row>
    <row r="30" spans="1:11" ht="21.75" customHeight="1" x14ac:dyDescent="0.2">
      <c r="A30" s="87" t="s">
        <v>81</v>
      </c>
      <c r="B30" s="115">
        <v>10079182</v>
      </c>
      <c r="C30" s="72">
        <v>20</v>
      </c>
      <c r="D30" s="72">
        <v>480</v>
      </c>
      <c r="E30" s="118">
        <v>3200</v>
      </c>
      <c r="F30" s="119"/>
      <c r="G30" s="118">
        <v>500</v>
      </c>
      <c r="H30" s="122"/>
      <c r="I30" s="123"/>
      <c r="J30" s="126">
        <f>H30*G30</f>
        <v>0</v>
      </c>
      <c r="K30" s="127"/>
    </row>
    <row r="31" spans="1:11" ht="21.75" customHeight="1" x14ac:dyDescent="0.2">
      <c r="A31" s="74" t="s">
        <v>64</v>
      </c>
      <c r="B31" s="116"/>
      <c r="C31" s="68">
        <v>4</v>
      </c>
      <c r="D31" s="93">
        <v>1070</v>
      </c>
      <c r="E31" s="120"/>
      <c r="F31" s="120"/>
      <c r="G31" s="120"/>
      <c r="H31" s="124"/>
      <c r="I31" s="124"/>
      <c r="J31" s="128"/>
      <c r="K31" s="129"/>
    </row>
    <row r="32" spans="1:11" ht="30.75" customHeight="1" thickBot="1" x14ac:dyDescent="0.25">
      <c r="A32" s="92" t="s">
        <v>82</v>
      </c>
      <c r="B32" s="117"/>
      <c r="C32" s="69">
        <v>32</v>
      </c>
      <c r="D32" s="94">
        <v>4096</v>
      </c>
      <c r="E32" s="121"/>
      <c r="F32" s="121"/>
      <c r="G32" s="121"/>
      <c r="H32" s="125"/>
      <c r="I32" s="125"/>
      <c r="J32" s="130"/>
      <c r="K32" s="131"/>
    </row>
    <row r="33" spans="1:12" ht="21.75" customHeight="1" thickBot="1" x14ac:dyDescent="0.25">
      <c r="A33" s="67"/>
      <c r="B33" s="88"/>
      <c r="C33" s="88"/>
      <c r="D33" s="88"/>
      <c r="E33" s="89"/>
      <c r="F33" s="89"/>
      <c r="G33" s="89"/>
      <c r="H33" s="90"/>
      <c r="I33" s="90"/>
      <c r="J33" s="89"/>
      <c r="K33" s="89"/>
    </row>
    <row r="34" spans="1:12" ht="32.25" customHeight="1" thickBot="1" x14ac:dyDescent="0.25">
      <c r="A34" s="97" t="s">
        <v>71</v>
      </c>
      <c r="B34" s="98" t="s">
        <v>31</v>
      </c>
      <c r="C34" s="98" t="s">
        <v>39</v>
      </c>
      <c r="D34" s="98" t="s">
        <v>79</v>
      </c>
      <c r="E34" s="132" t="s">
        <v>59</v>
      </c>
      <c r="F34" s="133"/>
      <c r="G34" s="98" t="s">
        <v>60</v>
      </c>
      <c r="H34" s="134" t="s">
        <v>61</v>
      </c>
      <c r="I34" s="135"/>
      <c r="J34" s="136" t="s">
        <v>62</v>
      </c>
      <c r="K34" s="137"/>
    </row>
    <row r="35" spans="1:12" ht="21.75" customHeight="1" x14ac:dyDescent="0.2">
      <c r="A35" s="87" t="s">
        <v>80</v>
      </c>
      <c r="B35" s="115">
        <v>10079183</v>
      </c>
      <c r="C35" s="72">
        <v>4</v>
      </c>
      <c r="D35" s="72">
        <v>640</v>
      </c>
      <c r="E35" s="118">
        <v>5950</v>
      </c>
      <c r="F35" s="119"/>
      <c r="G35" s="118">
        <v>925</v>
      </c>
      <c r="H35" s="122"/>
      <c r="I35" s="123"/>
      <c r="J35" s="126">
        <f>H35*G35</f>
        <v>0</v>
      </c>
      <c r="K35" s="127"/>
    </row>
    <row r="36" spans="1:12" ht="21.75" customHeight="1" x14ac:dyDescent="0.2">
      <c r="A36" s="74" t="s">
        <v>81</v>
      </c>
      <c r="B36" s="116"/>
      <c r="C36" s="68">
        <v>8</v>
      </c>
      <c r="D36" s="68">
        <v>192</v>
      </c>
      <c r="E36" s="120"/>
      <c r="F36" s="120"/>
      <c r="G36" s="120"/>
      <c r="H36" s="124"/>
      <c r="I36" s="124"/>
      <c r="J36" s="128"/>
      <c r="K36" s="129"/>
    </row>
    <row r="37" spans="1:12" ht="21.75" customHeight="1" thickBot="1" x14ac:dyDescent="0.25">
      <c r="A37" s="92" t="s">
        <v>63</v>
      </c>
      <c r="B37" s="117"/>
      <c r="C37" s="69">
        <v>4</v>
      </c>
      <c r="D37" s="69" t="s">
        <v>87</v>
      </c>
      <c r="E37" s="121"/>
      <c r="F37" s="121"/>
      <c r="G37" s="121"/>
      <c r="H37" s="125"/>
      <c r="I37" s="125"/>
      <c r="J37" s="130"/>
      <c r="K37" s="131"/>
    </row>
    <row r="38" spans="1:12" ht="21.75" customHeight="1" thickBot="1" x14ac:dyDescent="0.25">
      <c r="A38" s="67"/>
      <c r="B38" s="88"/>
      <c r="C38" s="88"/>
      <c r="D38" s="88"/>
      <c r="E38" s="89"/>
      <c r="F38" s="89"/>
      <c r="G38" s="89"/>
      <c r="H38" s="90"/>
      <c r="I38" s="90"/>
      <c r="J38" s="89"/>
      <c r="K38" s="89"/>
    </row>
    <row r="39" spans="1:12" ht="32.25" customHeight="1" thickBot="1" x14ac:dyDescent="0.25">
      <c r="A39" s="97" t="s">
        <v>72</v>
      </c>
      <c r="B39" s="98" t="s">
        <v>31</v>
      </c>
      <c r="C39" s="98" t="s">
        <v>39</v>
      </c>
      <c r="D39" s="98" t="s">
        <v>79</v>
      </c>
      <c r="E39" s="132" t="s">
        <v>59</v>
      </c>
      <c r="F39" s="133"/>
      <c r="G39" s="98" t="s">
        <v>60</v>
      </c>
      <c r="H39" s="134" t="s">
        <v>61</v>
      </c>
      <c r="I39" s="135"/>
      <c r="J39" s="136" t="s">
        <v>62</v>
      </c>
      <c r="K39" s="137"/>
    </row>
    <row r="40" spans="1:12" ht="21.75" customHeight="1" x14ac:dyDescent="0.2">
      <c r="A40" s="87" t="s">
        <v>85</v>
      </c>
      <c r="B40" s="115">
        <v>10079178</v>
      </c>
      <c r="C40" s="72">
        <v>12</v>
      </c>
      <c r="D40" s="72">
        <v>640</v>
      </c>
      <c r="E40" s="118">
        <v>4350</v>
      </c>
      <c r="F40" s="119"/>
      <c r="G40" s="118">
        <v>675</v>
      </c>
      <c r="H40" s="122"/>
      <c r="I40" s="123"/>
      <c r="J40" s="126">
        <f>H40*G40</f>
        <v>0</v>
      </c>
      <c r="K40" s="127"/>
    </row>
    <row r="41" spans="1:12" ht="21.75" customHeight="1" x14ac:dyDescent="0.2">
      <c r="A41" s="74" t="s">
        <v>74</v>
      </c>
      <c r="B41" s="116"/>
      <c r="C41" s="68">
        <v>8</v>
      </c>
      <c r="D41" s="68" t="s">
        <v>76</v>
      </c>
      <c r="E41" s="120"/>
      <c r="F41" s="120"/>
      <c r="G41" s="120"/>
      <c r="H41" s="124"/>
      <c r="I41" s="124"/>
      <c r="J41" s="128"/>
      <c r="K41" s="129"/>
    </row>
    <row r="42" spans="1:12" ht="21.75" customHeight="1" thickBot="1" x14ac:dyDescent="0.25">
      <c r="A42" s="92" t="s">
        <v>80</v>
      </c>
      <c r="B42" s="117"/>
      <c r="C42" s="69">
        <v>4</v>
      </c>
      <c r="D42" s="69">
        <v>640</v>
      </c>
      <c r="E42" s="121"/>
      <c r="F42" s="121"/>
      <c r="G42" s="121"/>
      <c r="H42" s="125"/>
      <c r="I42" s="125"/>
      <c r="J42" s="130"/>
      <c r="K42" s="131"/>
    </row>
    <row r="43" spans="1:12" ht="21.75" customHeight="1" x14ac:dyDescent="0.2">
      <c r="A43" s="67"/>
      <c r="B43" s="88"/>
      <c r="C43" s="88"/>
      <c r="D43" s="88"/>
      <c r="E43" s="89"/>
      <c r="F43" s="89"/>
      <c r="G43" s="89"/>
      <c r="H43" s="90"/>
      <c r="I43" s="90"/>
      <c r="J43" s="89"/>
      <c r="K43" s="89"/>
    </row>
    <row r="44" spans="1:12" ht="16" thickBo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2" s="4" customFormat="1" ht="45" customHeight="1" thickBot="1" x14ac:dyDescent="0.25">
      <c r="A45" s="99" t="s">
        <v>27</v>
      </c>
      <c r="B45" s="100" t="s">
        <v>31</v>
      </c>
      <c r="C45" s="98" t="s">
        <v>8</v>
      </c>
      <c r="D45" s="101" t="s">
        <v>47</v>
      </c>
      <c r="E45" s="102" t="s">
        <v>41</v>
      </c>
      <c r="F45" s="103" t="s">
        <v>25</v>
      </c>
      <c r="G45" s="103" t="s">
        <v>48</v>
      </c>
      <c r="H45" s="103" t="s">
        <v>49</v>
      </c>
      <c r="I45" s="103" t="s">
        <v>50</v>
      </c>
      <c r="J45" s="102" t="s">
        <v>52</v>
      </c>
      <c r="K45" s="104" t="s">
        <v>51</v>
      </c>
    </row>
    <row r="46" spans="1:12" x14ac:dyDescent="0.2">
      <c r="A46" s="142" t="s">
        <v>45</v>
      </c>
      <c r="B46" s="37">
        <v>10064759</v>
      </c>
      <c r="C46" s="37" t="s">
        <v>56</v>
      </c>
      <c r="D46" s="78">
        <v>326</v>
      </c>
      <c r="E46" s="75">
        <v>32</v>
      </c>
      <c r="F46" s="31"/>
      <c r="G46" s="75">
        <f>E46*F46</f>
        <v>0</v>
      </c>
      <c r="H46" s="105">
        <v>25</v>
      </c>
      <c r="I46" s="106"/>
      <c r="J46" s="105">
        <f>H46*I46</f>
        <v>0</v>
      </c>
      <c r="K46" s="30">
        <f>G46+J46</f>
        <v>0</v>
      </c>
      <c r="L46"/>
    </row>
    <row r="47" spans="1:12" x14ac:dyDescent="0.2">
      <c r="A47" s="143"/>
      <c r="B47" s="68">
        <v>10064757</v>
      </c>
      <c r="C47" s="21" t="s">
        <v>10</v>
      </c>
      <c r="D47" s="79">
        <v>1195</v>
      </c>
      <c r="E47" s="76">
        <v>107</v>
      </c>
      <c r="F47" s="45"/>
      <c r="G47" s="76">
        <f>E47*F47</f>
        <v>0</v>
      </c>
      <c r="H47" s="107">
        <v>75</v>
      </c>
      <c r="I47" s="108"/>
      <c r="J47" s="107">
        <f>H47*I47</f>
        <v>0</v>
      </c>
      <c r="K47" s="28">
        <f>G47+J47</f>
        <v>0</v>
      </c>
      <c r="L47"/>
    </row>
    <row r="48" spans="1:12" x14ac:dyDescent="0.2">
      <c r="A48" s="144"/>
      <c r="B48" s="68">
        <v>10078970</v>
      </c>
      <c r="C48" s="21" t="s">
        <v>17</v>
      </c>
      <c r="D48" s="79">
        <v>5550</v>
      </c>
      <c r="E48" s="76">
        <v>550</v>
      </c>
      <c r="F48" s="45"/>
      <c r="G48" s="76">
        <f t="shared" ref="G48:G51" si="0">E48*F48</f>
        <v>0</v>
      </c>
      <c r="H48" s="107">
        <v>425</v>
      </c>
      <c r="I48" s="108"/>
      <c r="J48" s="107">
        <f t="shared" ref="J48:J51" si="1">H48*I48</f>
        <v>0</v>
      </c>
      <c r="K48" s="28">
        <f t="shared" ref="K48:K51" si="2">G48+J48</f>
        <v>0</v>
      </c>
      <c r="L48"/>
    </row>
    <row r="49" spans="1:12" ht="15" customHeight="1" x14ac:dyDescent="0.2">
      <c r="A49" s="70" t="s">
        <v>46</v>
      </c>
      <c r="B49" s="68">
        <v>10063908</v>
      </c>
      <c r="C49" s="21" t="s">
        <v>17</v>
      </c>
      <c r="D49" s="80">
        <v>422</v>
      </c>
      <c r="E49" s="82">
        <v>37</v>
      </c>
      <c r="F49" s="20"/>
      <c r="G49" s="76">
        <f t="shared" si="0"/>
        <v>0</v>
      </c>
      <c r="H49" s="109">
        <v>28</v>
      </c>
      <c r="I49" s="110"/>
      <c r="J49" s="107">
        <f t="shared" si="1"/>
        <v>0</v>
      </c>
      <c r="K49" s="28">
        <f t="shared" si="2"/>
        <v>0</v>
      </c>
      <c r="L49"/>
    </row>
    <row r="50" spans="1:12" x14ac:dyDescent="0.2">
      <c r="A50" s="147" t="s">
        <v>38</v>
      </c>
      <c r="B50" s="68">
        <v>10076041</v>
      </c>
      <c r="C50" s="21" t="s">
        <v>56</v>
      </c>
      <c r="D50" s="80">
        <v>168</v>
      </c>
      <c r="E50" s="82">
        <v>16</v>
      </c>
      <c r="F50" s="20"/>
      <c r="G50" s="76">
        <f t="shared" si="0"/>
        <v>0</v>
      </c>
      <c r="H50" s="109">
        <v>12</v>
      </c>
      <c r="I50" s="110"/>
      <c r="J50" s="107">
        <f t="shared" si="1"/>
        <v>0</v>
      </c>
      <c r="K50" s="28">
        <f t="shared" si="2"/>
        <v>0</v>
      </c>
      <c r="L50"/>
    </row>
    <row r="51" spans="1:12" x14ac:dyDescent="0.2">
      <c r="A51" s="143"/>
      <c r="B51" s="68">
        <v>10063762</v>
      </c>
      <c r="C51" s="21" t="s">
        <v>12</v>
      </c>
      <c r="D51" s="80">
        <v>1095</v>
      </c>
      <c r="E51" s="82">
        <v>108</v>
      </c>
      <c r="F51" s="20"/>
      <c r="G51" s="76">
        <f t="shared" si="0"/>
        <v>0</v>
      </c>
      <c r="H51" s="109">
        <v>78</v>
      </c>
      <c r="I51" s="110"/>
      <c r="J51" s="107">
        <f t="shared" si="1"/>
        <v>0</v>
      </c>
      <c r="K51" s="28">
        <f t="shared" si="2"/>
        <v>0</v>
      </c>
      <c r="L51"/>
    </row>
    <row r="52" spans="1:12" ht="16" thickBot="1" x14ac:dyDescent="0.25">
      <c r="A52" s="61" t="s">
        <v>44</v>
      </c>
      <c r="B52" s="69">
        <v>10078122</v>
      </c>
      <c r="C52" s="22" t="s">
        <v>12</v>
      </c>
      <c r="D52" s="81">
        <v>358</v>
      </c>
      <c r="E52" s="77">
        <v>50</v>
      </c>
      <c r="F52" s="23"/>
      <c r="G52" s="77">
        <f>E52*F52</f>
        <v>0</v>
      </c>
      <c r="H52" s="111">
        <v>35</v>
      </c>
      <c r="I52" s="112"/>
      <c r="J52" s="111">
        <f>H52*I52</f>
        <v>0</v>
      </c>
      <c r="K52" s="29">
        <f>G52+J52</f>
        <v>0</v>
      </c>
      <c r="L52"/>
    </row>
    <row r="53" spans="1:12" x14ac:dyDescent="0.2">
      <c r="A53" s="9"/>
      <c r="B53" s="9"/>
      <c r="C53" s="8"/>
      <c r="D53" s="8"/>
      <c r="E53" s="13"/>
      <c r="F53" s="13"/>
      <c r="G53" s="13"/>
      <c r="H53" s="13"/>
      <c r="I53" s="149" t="s">
        <v>23</v>
      </c>
      <c r="J53" s="149"/>
      <c r="K53" s="24">
        <f>SUM(K46:K52)</f>
        <v>0</v>
      </c>
      <c r="L53" s="26"/>
    </row>
    <row r="54" spans="1:12" s="2" customFormat="1" ht="16" thickBot="1" x14ac:dyDescent="0.25">
      <c r="A54" s="10"/>
      <c r="B54" s="10"/>
      <c r="C54" s="10"/>
      <c r="D54" s="10"/>
      <c r="E54" s="11"/>
      <c r="F54" s="10"/>
      <c r="G54" s="10"/>
      <c r="H54" s="10"/>
      <c r="I54" s="10"/>
      <c r="J54" s="11"/>
      <c r="K54" s="27"/>
      <c r="L54" s="6"/>
    </row>
    <row r="55" spans="1:12" s="2" customFormat="1" ht="14.5" customHeight="1" x14ac:dyDescent="0.2">
      <c r="A55" s="55" t="s">
        <v>5</v>
      </c>
      <c r="B55" s="46">
        <v>10059202</v>
      </c>
      <c r="C55" s="47" t="s">
        <v>9</v>
      </c>
      <c r="D55" s="84"/>
      <c r="E55" s="75">
        <v>11</v>
      </c>
      <c r="F55" s="31"/>
      <c r="G55" s="75">
        <f>E55*F55</f>
        <v>0</v>
      </c>
      <c r="H55" s="105">
        <v>8</v>
      </c>
      <c r="I55" s="106"/>
      <c r="J55" s="105">
        <f>H55*I55</f>
        <v>0</v>
      </c>
      <c r="K55" s="30">
        <f>G55+J55</f>
        <v>0</v>
      </c>
      <c r="L55" s="6"/>
    </row>
    <row r="56" spans="1:12" s="2" customFormat="1" x14ac:dyDescent="0.2">
      <c r="A56" s="147" t="s">
        <v>36</v>
      </c>
      <c r="B56" s="43">
        <v>10077165</v>
      </c>
      <c r="C56" s="44" t="s">
        <v>32</v>
      </c>
      <c r="D56" s="79">
        <v>109</v>
      </c>
      <c r="E56" s="76">
        <v>13</v>
      </c>
      <c r="F56" s="45"/>
      <c r="G56" s="76">
        <f>E56*F56</f>
        <v>0</v>
      </c>
      <c r="H56" s="107">
        <v>9</v>
      </c>
      <c r="I56" s="108"/>
      <c r="J56" s="107">
        <f>H56*I56</f>
        <v>0</v>
      </c>
      <c r="K56" s="28">
        <f>G56+J56</f>
        <v>0</v>
      </c>
      <c r="L56" s="6"/>
    </row>
    <row r="57" spans="1:12" s="2" customFormat="1" x14ac:dyDescent="0.2">
      <c r="A57" s="144"/>
      <c r="B57" s="38">
        <v>10077163</v>
      </c>
      <c r="C57" s="21" t="s">
        <v>33</v>
      </c>
      <c r="D57" s="80">
        <v>649</v>
      </c>
      <c r="E57" s="82">
        <v>140</v>
      </c>
      <c r="F57" s="20"/>
      <c r="G57" s="76">
        <f t="shared" ref="G57:G66" si="3">E57*F57</f>
        <v>0</v>
      </c>
      <c r="H57" s="107">
        <v>100</v>
      </c>
      <c r="I57" s="108"/>
      <c r="J57" s="107">
        <f t="shared" ref="J57:J60" si="4">H57*I57</f>
        <v>0</v>
      </c>
      <c r="K57" s="28">
        <f t="shared" ref="K57:K66" si="5">G57+J57</f>
        <v>0</v>
      </c>
      <c r="L57" s="6"/>
    </row>
    <row r="58" spans="1:12" s="2" customFormat="1" x14ac:dyDescent="0.2">
      <c r="A58" s="56" t="s">
        <v>7</v>
      </c>
      <c r="B58" s="42">
        <v>10057894</v>
      </c>
      <c r="C58" s="41" t="s">
        <v>56</v>
      </c>
      <c r="D58" s="85"/>
      <c r="E58" s="82">
        <v>27</v>
      </c>
      <c r="F58" s="20"/>
      <c r="G58" s="76">
        <f t="shared" si="3"/>
        <v>0</v>
      </c>
      <c r="H58" s="109">
        <v>20</v>
      </c>
      <c r="I58" s="110"/>
      <c r="J58" s="107">
        <f t="shared" si="4"/>
        <v>0</v>
      </c>
      <c r="K58" s="28">
        <f t="shared" si="5"/>
        <v>0</v>
      </c>
      <c r="L58" s="6"/>
    </row>
    <row r="59" spans="1:12" s="2" customFormat="1" x14ac:dyDescent="0.2">
      <c r="A59" s="148" t="s">
        <v>2</v>
      </c>
      <c r="B59" s="41">
        <v>10057897</v>
      </c>
      <c r="C59" s="41" t="s">
        <v>11</v>
      </c>
      <c r="D59" s="85"/>
      <c r="E59" s="82">
        <v>13</v>
      </c>
      <c r="F59" s="20"/>
      <c r="G59" s="76">
        <f t="shared" si="3"/>
        <v>0</v>
      </c>
      <c r="H59" s="109">
        <v>10</v>
      </c>
      <c r="I59" s="110"/>
      <c r="J59" s="107">
        <f t="shared" si="4"/>
        <v>0</v>
      </c>
      <c r="K59" s="28">
        <f t="shared" si="5"/>
        <v>0</v>
      </c>
      <c r="L59" s="6"/>
    </row>
    <row r="60" spans="1:12" s="2" customFormat="1" x14ac:dyDescent="0.2">
      <c r="A60" s="148"/>
      <c r="B60" s="41">
        <v>10058053</v>
      </c>
      <c r="C60" s="41" t="s">
        <v>10</v>
      </c>
      <c r="D60" s="85"/>
      <c r="E60" s="82">
        <v>115</v>
      </c>
      <c r="F60" s="20"/>
      <c r="G60" s="76">
        <f t="shared" si="3"/>
        <v>0</v>
      </c>
      <c r="H60" s="109">
        <v>85</v>
      </c>
      <c r="I60" s="110"/>
      <c r="J60" s="107">
        <f t="shared" si="4"/>
        <v>0</v>
      </c>
      <c r="K60" s="28">
        <f t="shared" si="5"/>
        <v>0</v>
      </c>
      <c r="L60" s="6"/>
    </row>
    <row r="61" spans="1:12" s="2" customFormat="1" x14ac:dyDescent="0.2">
      <c r="A61" s="62" t="s">
        <v>3</v>
      </c>
      <c r="B61" s="63">
        <v>10061363</v>
      </c>
      <c r="C61" s="64" t="s">
        <v>11</v>
      </c>
      <c r="D61" s="85"/>
      <c r="E61" s="82">
        <v>13</v>
      </c>
      <c r="F61" s="20"/>
      <c r="G61" s="76">
        <f t="shared" si="3"/>
        <v>0</v>
      </c>
      <c r="H61" s="109">
        <v>10</v>
      </c>
      <c r="I61" s="110"/>
      <c r="J61" s="107">
        <f t="shared" ref="J61:J66" si="6">H61*I61</f>
        <v>0</v>
      </c>
      <c r="K61" s="28">
        <f t="shared" si="5"/>
        <v>0</v>
      </c>
      <c r="L61" s="6"/>
    </row>
    <row r="62" spans="1:12" s="2" customFormat="1" x14ac:dyDescent="0.2">
      <c r="A62" s="57" t="s">
        <v>4</v>
      </c>
      <c r="B62" s="21">
        <v>10056927</v>
      </c>
      <c r="C62" s="21" t="s">
        <v>12</v>
      </c>
      <c r="D62" s="80">
        <v>331</v>
      </c>
      <c r="E62" s="82">
        <v>30</v>
      </c>
      <c r="F62" s="20"/>
      <c r="G62" s="76">
        <f t="shared" si="3"/>
        <v>0</v>
      </c>
      <c r="H62" s="109">
        <v>23</v>
      </c>
      <c r="I62" s="110"/>
      <c r="J62" s="107">
        <f t="shared" si="6"/>
        <v>0</v>
      </c>
      <c r="K62" s="28">
        <f t="shared" si="5"/>
        <v>0</v>
      </c>
      <c r="L62" s="6"/>
    </row>
    <row r="63" spans="1:12" s="2" customFormat="1" x14ac:dyDescent="0.2">
      <c r="A63" s="56" t="s">
        <v>1</v>
      </c>
      <c r="B63" s="42">
        <v>10053931</v>
      </c>
      <c r="C63" s="41" t="s">
        <v>13</v>
      </c>
      <c r="D63" s="85"/>
      <c r="E63" s="82">
        <v>18</v>
      </c>
      <c r="F63" s="20"/>
      <c r="G63" s="76">
        <f t="shared" si="3"/>
        <v>0</v>
      </c>
      <c r="H63" s="109">
        <v>12</v>
      </c>
      <c r="I63" s="110"/>
      <c r="J63" s="107">
        <f t="shared" si="6"/>
        <v>0</v>
      </c>
      <c r="K63" s="28">
        <f t="shared" si="5"/>
        <v>0</v>
      </c>
      <c r="L63" s="6"/>
    </row>
    <row r="64" spans="1:12" s="2" customFormat="1" x14ac:dyDescent="0.2">
      <c r="A64" s="58" t="s">
        <v>20</v>
      </c>
      <c r="B64" s="48">
        <v>10062872</v>
      </c>
      <c r="C64" s="49" t="s">
        <v>21</v>
      </c>
      <c r="D64" s="86"/>
      <c r="E64" s="83">
        <v>6</v>
      </c>
      <c r="F64" s="50"/>
      <c r="G64" s="76">
        <f t="shared" si="3"/>
        <v>0</v>
      </c>
      <c r="H64" s="109">
        <v>4</v>
      </c>
      <c r="I64" s="110"/>
      <c r="J64" s="107">
        <f t="shared" si="6"/>
        <v>0</v>
      </c>
      <c r="K64" s="28">
        <f t="shared" si="5"/>
        <v>0</v>
      </c>
      <c r="L64" s="6"/>
    </row>
    <row r="65" spans="1:12" x14ac:dyDescent="0.2">
      <c r="A65" s="56" t="s">
        <v>0</v>
      </c>
      <c r="B65" s="42">
        <v>10058335</v>
      </c>
      <c r="C65" s="41" t="s">
        <v>14</v>
      </c>
      <c r="D65" s="85"/>
      <c r="E65" s="82">
        <v>14</v>
      </c>
      <c r="F65" s="20"/>
      <c r="G65" s="76">
        <f t="shared" si="3"/>
        <v>0</v>
      </c>
      <c r="H65" s="109">
        <v>9</v>
      </c>
      <c r="I65" s="110"/>
      <c r="J65" s="107">
        <f t="shared" si="6"/>
        <v>0</v>
      </c>
      <c r="K65" s="28">
        <f t="shared" si="5"/>
        <v>0</v>
      </c>
      <c r="L65"/>
    </row>
    <row r="66" spans="1:12" x14ac:dyDescent="0.2">
      <c r="A66" s="57" t="s">
        <v>0</v>
      </c>
      <c r="B66" s="21">
        <v>10061706</v>
      </c>
      <c r="C66" s="21" t="s">
        <v>55</v>
      </c>
      <c r="D66" s="80">
        <v>452</v>
      </c>
      <c r="E66" s="82">
        <v>50</v>
      </c>
      <c r="F66" s="20"/>
      <c r="G66" s="76">
        <f t="shared" si="3"/>
        <v>0</v>
      </c>
      <c r="H66" s="109">
        <v>35</v>
      </c>
      <c r="I66" s="110"/>
      <c r="J66" s="107">
        <f t="shared" si="6"/>
        <v>0</v>
      </c>
      <c r="K66" s="28">
        <f t="shared" si="5"/>
        <v>0</v>
      </c>
      <c r="L66"/>
    </row>
    <row r="67" spans="1:12" ht="16" thickBot="1" x14ac:dyDescent="0.25">
      <c r="A67" s="59" t="s">
        <v>37</v>
      </c>
      <c r="B67" s="51">
        <v>10077167</v>
      </c>
      <c r="C67" s="22" t="s">
        <v>34</v>
      </c>
      <c r="D67" s="81">
        <v>410</v>
      </c>
      <c r="E67" s="77">
        <v>70</v>
      </c>
      <c r="F67" s="23"/>
      <c r="G67" s="77">
        <f>E67*F67</f>
        <v>0</v>
      </c>
      <c r="H67" s="111">
        <v>45</v>
      </c>
      <c r="I67" s="112"/>
      <c r="J67" s="111">
        <f>H67*I67</f>
        <v>0</v>
      </c>
      <c r="K67" s="29">
        <f>G67+J67</f>
        <v>0</v>
      </c>
      <c r="L67"/>
    </row>
    <row r="68" spans="1:12" s="1" customFormat="1" x14ac:dyDescent="0.2">
      <c r="A68" s="39"/>
      <c r="B68" s="40"/>
      <c r="C68" s="73"/>
      <c r="D68" s="73"/>
      <c r="E68" s="8"/>
      <c r="F68" s="13"/>
      <c r="G68" s="13"/>
      <c r="H68" s="17"/>
      <c r="I68" s="149" t="s">
        <v>22</v>
      </c>
      <c r="J68" s="149"/>
      <c r="K68" s="24">
        <f>SUM(K55:K67)</f>
        <v>0</v>
      </c>
      <c r="L68" s="15"/>
    </row>
    <row r="69" spans="1:12" s="1" customFormat="1" ht="16" thickBot="1" x14ac:dyDescent="0.25">
      <c r="A69" s="34"/>
      <c r="B69" s="73"/>
      <c r="C69" s="73"/>
      <c r="D69" s="73"/>
      <c r="E69" s="8"/>
      <c r="F69" s="13"/>
      <c r="G69" s="13"/>
      <c r="H69" s="17"/>
      <c r="I69" s="73"/>
      <c r="J69" s="73"/>
      <c r="K69" s="24"/>
    </row>
    <row r="70" spans="1:12" s="5" customFormat="1" ht="14.5" customHeight="1" x14ac:dyDescent="0.2">
      <c r="A70" s="55" t="s">
        <v>6</v>
      </c>
      <c r="B70" s="46">
        <v>10061097</v>
      </c>
      <c r="C70" s="47" t="s">
        <v>15</v>
      </c>
      <c r="D70" s="47"/>
      <c r="E70" s="75">
        <v>13</v>
      </c>
      <c r="F70" s="31"/>
      <c r="G70" s="75">
        <f>E70*F70</f>
        <v>0</v>
      </c>
      <c r="H70" s="105">
        <v>10</v>
      </c>
      <c r="I70" s="106"/>
      <c r="J70" s="105">
        <f>H70*I70</f>
        <v>0</v>
      </c>
      <c r="K70" s="30">
        <f>G70+J70</f>
        <v>0</v>
      </c>
    </row>
    <row r="71" spans="1:12" x14ac:dyDescent="0.2">
      <c r="A71" s="56" t="s">
        <v>16</v>
      </c>
      <c r="B71" s="42">
        <v>10056776</v>
      </c>
      <c r="C71" s="41" t="s">
        <v>12</v>
      </c>
      <c r="D71" s="41"/>
      <c r="E71" s="82">
        <v>3</v>
      </c>
      <c r="F71" s="20"/>
      <c r="G71" s="76">
        <f t="shared" ref="G71:G73" si="7">E71*F71</f>
        <v>0</v>
      </c>
      <c r="H71" s="107">
        <v>2</v>
      </c>
      <c r="I71" s="108"/>
      <c r="J71" s="107">
        <f>H71*I71</f>
        <v>0</v>
      </c>
      <c r="K71" s="28">
        <f t="shared" ref="K71:K73" si="8">G71+J71</f>
        <v>0</v>
      </c>
      <c r="L71"/>
    </row>
    <row r="72" spans="1:12" x14ac:dyDescent="0.2">
      <c r="A72" s="58" t="s">
        <v>19</v>
      </c>
      <c r="B72" s="48">
        <v>10056774</v>
      </c>
      <c r="C72" s="49" t="s">
        <v>12</v>
      </c>
      <c r="D72" s="49"/>
      <c r="E72" s="83">
        <v>3</v>
      </c>
      <c r="F72" s="50"/>
      <c r="G72" s="76">
        <f t="shared" si="7"/>
        <v>0</v>
      </c>
      <c r="H72" s="107">
        <v>2</v>
      </c>
      <c r="I72" s="108"/>
      <c r="J72" s="107">
        <f t="shared" ref="J72:J73" si="9">H72*I72</f>
        <v>0</v>
      </c>
      <c r="K72" s="28">
        <f t="shared" si="8"/>
        <v>0</v>
      </c>
      <c r="L72"/>
    </row>
    <row r="73" spans="1:12" x14ac:dyDescent="0.2">
      <c r="A73" s="60" t="s">
        <v>35</v>
      </c>
      <c r="B73" s="52">
        <v>10061656</v>
      </c>
      <c r="C73" s="53" t="s">
        <v>12</v>
      </c>
      <c r="D73" s="80">
        <v>255</v>
      </c>
      <c r="E73" s="83">
        <v>30</v>
      </c>
      <c r="F73" s="50"/>
      <c r="G73" s="76">
        <f t="shared" si="7"/>
        <v>0</v>
      </c>
      <c r="H73" s="109">
        <v>20</v>
      </c>
      <c r="I73" s="110"/>
      <c r="J73" s="107">
        <f t="shared" si="9"/>
        <v>0</v>
      </c>
      <c r="K73" s="28">
        <f t="shared" si="8"/>
        <v>0</v>
      </c>
      <c r="L73"/>
    </row>
    <row r="74" spans="1:12" ht="16" thickBot="1" x14ac:dyDescent="0.25">
      <c r="A74" s="59" t="s">
        <v>26</v>
      </c>
      <c r="B74" s="51">
        <v>10061654</v>
      </c>
      <c r="C74" s="22" t="s">
        <v>12</v>
      </c>
      <c r="D74" s="81">
        <v>255</v>
      </c>
      <c r="E74" s="77">
        <v>30</v>
      </c>
      <c r="F74" s="23"/>
      <c r="G74" s="77">
        <f>E74*F74</f>
        <v>0</v>
      </c>
      <c r="H74" s="111">
        <v>20</v>
      </c>
      <c r="I74" s="112"/>
      <c r="J74" s="111">
        <f>H74*I74</f>
        <v>0</v>
      </c>
      <c r="K74" s="29">
        <f>G74+J74</f>
        <v>0</v>
      </c>
      <c r="L74"/>
    </row>
    <row r="75" spans="1:12" x14ac:dyDescent="0.2">
      <c r="A75" s="34"/>
      <c r="B75" s="34"/>
      <c r="C75" s="16"/>
      <c r="D75" s="73"/>
      <c r="E75" s="17"/>
      <c r="F75" s="18"/>
      <c r="G75" s="18"/>
      <c r="H75" s="17"/>
      <c r="I75" s="149" t="s">
        <v>24</v>
      </c>
      <c r="J75" s="149"/>
      <c r="K75" s="24">
        <f>SUM(K70:K74)</f>
        <v>0</v>
      </c>
      <c r="L75" s="26"/>
    </row>
    <row r="76" spans="1:12" ht="16.5" customHeight="1" thickBot="1" x14ac:dyDescent="0.25">
      <c r="A76" s="34"/>
      <c r="B76" s="34"/>
      <c r="C76" s="34"/>
      <c r="D76" s="34"/>
      <c r="E76" s="34"/>
      <c r="F76" s="34"/>
      <c r="G76" s="34"/>
      <c r="I76" s="19"/>
      <c r="J76" s="19"/>
      <c r="K76" s="25"/>
      <c r="L76" s="26"/>
    </row>
    <row r="77" spans="1:12" s="1" customFormat="1" ht="25.5" customHeight="1" thickBot="1" x14ac:dyDescent="0.25">
      <c r="A77" s="7"/>
      <c r="B77" s="7"/>
      <c r="C77" s="7"/>
      <c r="D77" s="7"/>
      <c r="E77" s="7"/>
      <c r="F77" s="7"/>
      <c r="G77" s="7"/>
      <c r="H77" s="8"/>
      <c r="I77" s="138" t="s">
        <v>18</v>
      </c>
      <c r="J77" s="139"/>
      <c r="K77" s="95">
        <f>IF(OR(K75+K68+K53+J40+J35+J30+J25+J20+J15+J10+J5&gt;=300),K75+K68+K53+J40+J35+J30+J25+J20+J15+J10+J5,0)</f>
        <v>0</v>
      </c>
      <c r="L77" s="96" t="str">
        <f>IF(K77&lt;300,"$300 Rebate Minimum Not Met","")</f>
        <v>$300 Rebate Minimum Not Met</v>
      </c>
    </row>
    <row r="78" spans="1:12" ht="16" thickBot="1" x14ac:dyDescent="0.25">
      <c r="A78" s="9"/>
      <c r="B78" s="9"/>
      <c r="C78" s="8"/>
      <c r="D78" s="13"/>
      <c r="E78" s="8"/>
      <c r="F78" s="8"/>
      <c r="G78" s="8"/>
      <c r="H78" s="12"/>
      <c r="I78" s="12"/>
      <c r="J78" s="12"/>
      <c r="K78" s="32"/>
      <c r="L78"/>
    </row>
    <row r="79" spans="1:12" ht="62.25" customHeight="1" thickBot="1" x14ac:dyDescent="0.25">
      <c r="A79" s="9"/>
      <c r="B79" s="9"/>
      <c r="C79" s="8"/>
      <c r="D79" s="13"/>
      <c r="E79" s="8"/>
      <c r="F79" s="8"/>
      <c r="G79" s="8"/>
      <c r="H79" s="8"/>
      <c r="I79" s="140" t="s">
        <v>53</v>
      </c>
      <c r="J79" s="141"/>
      <c r="K79" s="65" t="str">
        <f>IF(K77&gt;=2000,"",(IF(AND(999&lt;K77,K77&lt;2000),"YES","ADD "&amp;TEXT(1000-K77,"$#,###")&amp;" IN REBATES TO QUALIFY")))</f>
        <v>ADD $1,000 IN REBATES TO QUALIFY</v>
      </c>
    </row>
    <row r="80" spans="1:12" ht="16" thickBot="1" x14ac:dyDescent="0.25">
      <c r="A80" s="9"/>
      <c r="B80" s="9"/>
      <c r="C80" s="8"/>
      <c r="D80" s="13"/>
      <c r="E80" s="8"/>
      <c r="F80" s="8"/>
      <c r="G80" s="8"/>
      <c r="H80" s="8"/>
      <c r="I80" s="8"/>
      <c r="J80" s="8"/>
      <c r="K80" s="13"/>
    </row>
    <row r="81" spans="1:12" ht="62.25" customHeight="1" thickBot="1" x14ac:dyDescent="0.25">
      <c r="A81" s="5"/>
      <c r="B81" s="5"/>
      <c r="C81" s="35"/>
      <c r="D81" s="36"/>
      <c r="E81" s="35"/>
      <c r="F81" s="35"/>
      <c r="G81" s="35"/>
      <c r="H81" s="35"/>
      <c r="I81" s="145" t="s">
        <v>54</v>
      </c>
      <c r="J81" s="146"/>
      <c r="K81" s="65" t="str">
        <f>IF(K77&gt;=2000,"YES","ADD "&amp;TEXT(2000-K77,"$#,###")&amp;" IN REBATES TO QUALIFY")</f>
        <v>ADD $2,000 IN REBATES TO QUALIFY</v>
      </c>
      <c r="L81" s="91"/>
    </row>
    <row r="82" spans="1:12" x14ac:dyDescent="0.2">
      <c r="A82" s="5"/>
      <c r="B82" s="5"/>
      <c r="C82" s="35"/>
      <c r="D82" s="36"/>
      <c r="E82" s="35"/>
      <c r="F82" s="35"/>
      <c r="G82" s="35"/>
      <c r="H82" s="35"/>
      <c r="I82" s="35"/>
      <c r="J82" s="35"/>
      <c r="K82" s="36"/>
    </row>
    <row r="83" spans="1:12" x14ac:dyDescent="0.2">
      <c r="A83" s="5"/>
      <c r="B83" s="5"/>
      <c r="C83" s="35"/>
      <c r="D83" s="36"/>
      <c r="E83" s="35"/>
      <c r="F83" s="35"/>
      <c r="G83" s="35"/>
      <c r="H83" s="35"/>
      <c r="I83" s="35"/>
      <c r="J83" s="35"/>
      <c r="K83" s="36"/>
    </row>
    <row r="84" spans="1:12" x14ac:dyDescent="0.2">
      <c r="A84" s="5"/>
      <c r="B84" s="5"/>
      <c r="C84" s="35"/>
      <c r="D84" s="36"/>
      <c r="E84" s="35"/>
      <c r="F84" s="35"/>
      <c r="G84" s="35"/>
      <c r="H84" s="35"/>
      <c r="I84" s="35"/>
      <c r="J84" s="35"/>
      <c r="K84" s="36"/>
    </row>
    <row r="85" spans="1:12" x14ac:dyDescent="0.2">
      <c r="A85" s="5"/>
      <c r="B85" s="5"/>
      <c r="C85" s="35"/>
      <c r="D85" s="36"/>
      <c r="E85" s="35"/>
      <c r="F85" s="35"/>
      <c r="G85" s="35"/>
      <c r="H85" s="35"/>
      <c r="I85" s="35"/>
      <c r="J85" s="35"/>
      <c r="K85" s="36"/>
    </row>
    <row r="86" spans="1:12" x14ac:dyDescent="0.2">
      <c r="A86" s="9"/>
      <c r="B86" s="9"/>
      <c r="C86" s="8"/>
      <c r="D86" s="13"/>
      <c r="E86" s="8"/>
      <c r="F86" s="8"/>
      <c r="G86" s="8"/>
      <c r="H86" s="8"/>
      <c r="I86" s="8"/>
      <c r="J86" s="8"/>
      <c r="K86" s="13"/>
    </row>
    <row r="87" spans="1:12" x14ac:dyDescent="0.2">
      <c r="A87" s="9"/>
      <c r="B87" s="9"/>
      <c r="C87" s="8"/>
      <c r="D87" s="13"/>
      <c r="E87" s="8"/>
      <c r="F87" s="8"/>
      <c r="G87" s="8"/>
      <c r="H87" s="8"/>
      <c r="I87" s="8"/>
      <c r="J87" s="8"/>
      <c r="K87" s="13"/>
    </row>
    <row r="88" spans="1:12" x14ac:dyDescent="0.2">
      <c r="A88" s="26"/>
      <c r="B88" s="26"/>
      <c r="C88" s="33"/>
      <c r="D88" s="66"/>
      <c r="E88" s="33"/>
      <c r="F88" s="33"/>
      <c r="G88" s="33"/>
      <c r="H88" s="33"/>
      <c r="I88" s="33"/>
      <c r="J88" s="33"/>
      <c r="K88" s="66"/>
    </row>
    <row r="89" spans="1:12" x14ac:dyDescent="0.2">
      <c r="A89" s="26"/>
      <c r="B89" s="26"/>
      <c r="C89" s="33"/>
      <c r="D89" s="66"/>
      <c r="E89" s="33"/>
      <c r="F89" s="33"/>
      <c r="G89" s="33"/>
      <c r="H89" s="33"/>
      <c r="I89" s="33"/>
      <c r="J89" s="33"/>
      <c r="K89" s="66"/>
    </row>
    <row r="94" spans="1:12" hidden="1" x14ac:dyDescent="0.2">
      <c r="D94" s="54"/>
    </row>
    <row r="95" spans="1:12" hidden="1" x14ac:dyDescent="0.2">
      <c r="D95" s="54" t="s">
        <v>30</v>
      </c>
    </row>
    <row r="96" spans="1:12" hidden="1" x14ac:dyDescent="0.2">
      <c r="D96" s="54" t="s">
        <v>29</v>
      </c>
    </row>
    <row r="97" spans="4:4" hidden="1" x14ac:dyDescent="0.2">
      <c r="D97" s="54" t="s">
        <v>28</v>
      </c>
    </row>
  </sheetData>
  <mergeCells count="76">
    <mergeCell ref="B5:B7"/>
    <mergeCell ref="E5:F7"/>
    <mergeCell ref="H5:I7"/>
    <mergeCell ref="J5:K7"/>
    <mergeCell ref="A1:F1"/>
    <mergeCell ref="H1:K1"/>
    <mergeCell ref="E4:F4"/>
    <mergeCell ref="H4:I4"/>
    <mergeCell ref="J4:K4"/>
    <mergeCell ref="E9:F9"/>
    <mergeCell ref="H9:I9"/>
    <mergeCell ref="J9:K9"/>
    <mergeCell ref="B10:B12"/>
    <mergeCell ref="E10:F12"/>
    <mergeCell ref="H10:I12"/>
    <mergeCell ref="J10:K12"/>
    <mergeCell ref="J24:K24"/>
    <mergeCell ref="B25:B27"/>
    <mergeCell ref="A50:A51"/>
    <mergeCell ref="I53:J53"/>
    <mergeCell ref="E15:F17"/>
    <mergeCell ref="G15:G17"/>
    <mergeCell ref="H15:I17"/>
    <mergeCell ref="J15:K17"/>
    <mergeCell ref="E19:F19"/>
    <mergeCell ref="H19:I19"/>
    <mergeCell ref="J19:K19"/>
    <mergeCell ref="B20:B22"/>
    <mergeCell ref="E20:F22"/>
    <mergeCell ref="G20:G22"/>
    <mergeCell ref="H20:I22"/>
    <mergeCell ref="J20:K22"/>
    <mergeCell ref="I77:J77"/>
    <mergeCell ref="I79:J79"/>
    <mergeCell ref="A46:A48"/>
    <mergeCell ref="I81:J81"/>
    <mergeCell ref="G5:G7"/>
    <mergeCell ref="G10:G12"/>
    <mergeCell ref="E14:F14"/>
    <mergeCell ref="H14:I14"/>
    <mergeCell ref="J14:K14"/>
    <mergeCell ref="B15:B17"/>
    <mergeCell ref="A56:A57"/>
    <mergeCell ref="A59:A60"/>
    <mergeCell ref="I68:J68"/>
    <mergeCell ref="I75:J75"/>
    <mergeCell ref="E24:F24"/>
    <mergeCell ref="H24:I24"/>
    <mergeCell ref="E25:F27"/>
    <mergeCell ref="G25:G27"/>
    <mergeCell ref="H25:I27"/>
    <mergeCell ref="J25:K27"/>
    <mergeCell ref="E29:F29"/>
    <mergeCell ref="H29:I29"/>
    <mergeCell ref="J29:K29"/>
    <mergeCell ref="E39:F39"/>
    <mergeCell ref="H39:I39"/>
    <mergeCell ref="J39:K39"/>
    <mergeCell ref="B30:B32"/>
    <mergeCell ref="E30:F32"/>
    <mergeCell ref="G30:G32"/>
    <mergeCell ref="H30:I32"/>
    <mergeCell ref="J30:K32"/>
    <mergeCell ref="E34:F34"/>
    <mergeCell ref="H34:I34"/>
    <mergeCell ref="J34:K34"/>
    <mergeCell ref="B35:B37"/>
    <mergeCell ref="E35:F37"/>
    <mergeCell ref="G35:G37"/>
    <mergeCell ref="H35:I37"/>
    <mergeCell ref="J35:K37"/>
    <mergeCell ref="B40:B42"/>
    <mergeCell ref="E40:F42"/>
    <mergeCell ref="G40:G42"/>
    <mergeCell ref="H40:I42"/>
    <mergeCell ref="J40:K42"/>
  </mergeCells>
  <conditionalFormatting sqref="K78">
    <cfRule type="cellIs" dxfId="10" priority="19" operator="greaterThan">
      <formula>200</formula>
    </cfRule>
  </conditionalFormatting>
  <conditionalFormatting sqref="K77">
    <cfRule type="cellIs" dxfId="9" priority="18" operator="between">
      <formula>300</formula>
      <formula>399</formula>
    </cfRule>
    <cfRule type="cellIs" dxfId="8" priority="4" operator="between">
      <formula>400</formula>
      <formula>499</formula>
    </cfRule>
    <cfRule type="cellIs" dxfId="7" priority="3" operator="between">
      <formula>500</formula>
      <formula>999</formula>
    </cfRule>
    <cfRule type="cellIs" dxfId="6" priority="2" operator="between">
      <formula>1000</formula>
      <formula>1999</formula>
    </cfRule>
    <cfRule type="cellIs" dxfId="5" priority="1" operator="greaterThan">
      <formula>1999</formula>
    </cfRule>
  </conditionalFormatting>
  <conditionalFormatting sqref="K79">
    <cfRule type="cellIs" dxfId="4" priority="5" operator="equal">
      <formula>"Yes"</formula>
    </cfRule>
  </conditionalFormatting>
  <conditionalFormatting sqref="K81">
    <cfRule type="cellIs" dxfId="3" priority="6" operator="equal">
      <formula>"YES"</formula>
    </cfRule>
  </conditionalFormatting>
  <printOptions horizontalCentered="1"/>
  <pageMargins left="0.25" right="0.25" top="0.25" bottom="0.75" header="0.3" footer="0.3"/>
  <pageSetup scale="7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D99DF0300864A974746BCA3F9EA94" ma:contentTypeVersion="10" ma:contentTypeDescription="Create a new document." ma:contentTypeScope="" ma:versionID="4dbb4cf790f2ee8300e2ef065f0cce51">
  <xsd:schema xmlns:xsd="http://www.w3.org/2001/XMLSchema" xmlns:xs="http://www.w3.org/2001/XMLSchema" xmlns:p="http://schemas.microsoft.com/office/2006/metadata/properties" xmlns:ns3="8581c48b-239c-4a98-a055-242c8139996e" xmlns:ns4="61d8cfd3-0380-4d1e-b8ae-7e2964f41b62" targetNamespace="http://schemas.microsoft.com/office/2006/metadata/properties" ma:root="true" ma:fieldsID="1ea98b46acda1cf30427879764c7a501" ns3:_="" ns4:_="">
    <xsd:import namespace="8581c48b-239c-4a98-a055-242c8139996e"/>
    <xsd:import namespace="61d8cfd3-0380-4d1e-b8ae-7e2964f41b6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1c48b-239c-4a98-a055-242c813999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cfd3-0380-4d1e-b8ae-7e2964f41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D5E27A-BD99-4D34-BACF-8171C3DC6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1c48b-239c-4a98-a055-242c8139996e"/>
    <ds:schemaRef ds:uri="61d8cfd3-0380-4d1e-b8ae-7e2964f41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6D8C11-215E-4F24-9279-27E6D32F68DF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61d8cfd3-0380-4d1e-b8ae-7e2964f41b62"/>
    <ds:schemaRef ds:uri="8581c48b-239c-4a98-a055-242c813999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694221-F972-457F-B060-135010863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 EOP Rebates</vt:lpstr>
      <vt:lpstr>'2019 EOP Rebates'!Print_Area</vt:lpstr>
      <vt:lpstr>'2019 EOP Rebates'!YN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Mijares</dc:creator>
  <cp:lastModifiedBy>Jennifer Heide</cp:lastModifiedBy>
  <cp:lastPrinted>2017-08-26T10:00:38Z</cp:lastPrinted>
  <dcterms:created xsi:type="dcterms:W3CDTF">2014-08-01T16:14:26Z</dcterms:created>
  <dcterms:modified xsi:type="dcterms:W3CDTF">2019-08-30T17:39:43Z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0x010100202D99DF0300864A974746BCA3F9EA94</vt:lpwstr>
  </property>
</Properties>
</file>